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Z:\DEMAND TENDER ADMINISTRATOR FILES\2026 FILES\TENDERS ADVERTISED\"/>
    </mc:Choice>
  </mc:AlternateContent>
  <xr:revisionPtr revIDLastSave="0" documentId="8_{672A3DAD-CBAE-4BF9-9FE9-8B19968041F1}" xr6:coauthVersionLast="47" xr6:coauthVersionMax="47" xr10:uidLastSave="{00000000-0000-0000-0000-000000000000}"/>
  <bookViews>
    <workbookView xWindow="-108" yWindow="-108" windowWidth="23256" windowHeight="13896" xr2:uid="{31155FF1-2AA4-44AF-91BC-C1EBCD526A1D}"/>
  </bookViews>
  <sheets>
    <sheet name="BOQ" sheetId="1" r:id="rId1"/>
    <sheet name="Summary" sheetId="2" r:id="rId2"/>
  </sheets>
  <definedNames>
    <definedName name="_xlnm.Print_Area" localSheetId="0">BOQ!$A$1:$G$561</definedName>
    <definedName name="_xlnm.Print_Area" localSheetId="1">Summary!$A$1:$G$29</definedName>
    <definedName name="_xlnm.Print_Titles" localSheetId="0">BOQ!$1:$14</definedName>
    <definedName name="_xlnm.Print_Titles" localSheetId="1">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4" i="1" l="1"/>
  <c r="E287" i="1" s="1"/>
  <c r="E283" i="1"/>
  <c r="E269" i="1"/>
  <c r="E252" i="1"/>
  <c r="I250" i="1"/>
  <c r="E241" i="1"/>
  <c r="E240" i="1"/>
  <c r="E232" i="1"/>
  <c r="E237" i="1" s="1"/>
  <c r="E233" i="1"/>
  <c r="E238" i="1" s="1"/>
  <c r="E231" i="1"/>
  <c r="E236" i="1" s="1"/>
  <c r="E206" i="1"/>
  <c r="G535" i="1" l="1"/>
  <c r="E536" i="1" s="1"/>
  <c r="G401" i="1"/>
  <c r="E403" i="1" s="1"/>
  <c r="G90" i="1"/>
  <c r="G89" i="1"/>
  <c r="G88" i="1"/>
  <c r="G87" i="1"/>
  <c r="G86" i="1"/>
  <c r="G85" i="1"/>
  <c r="G84" i="1"/>
  <c r="G83" i="1"/>
  <c r="G82" i="1"/>
  <c r="G81" i="1"/>
  <c r="G80" i="1"/>
  <c r="G79" i="1"/>
  <c r="G75" i="1"/>
  <c r="D4" i="1"/>
  <c r="D5" i="1" s="1"/>
  <c r="D6" i="1" s="1"/>
  <c r="E9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tc={9D4324C8-7FCA-40AC-A5A1-91979E35F8A7}</author>
  </authors>
  <commentList>
    <comment ref="E92" authorId="0" shapeId="0" xr:uid="{9D4324C8-7FCA-40AC-A5A1-91979E35F8A7}">
      <text>
        <t xml:space="preserve">[Threaded comment]
Your version of Excel allows you to read this threaded comment; however, any edits to it will get removed if the file is opened in a newer version of Excel. Learn more: https://go.microsoft.com/fwlink/?linkid=870924
Comment:
    This assumes that 42m would be subcontracted, which is not possible and results in a high uncompetitive amount in the BoQ. Estimate 20% of the contract value </t>
      </text>
    </comment>
  </commentList>
</comments>
</file>

<file path=xl/sharedStrings.xml><?xml version="1.0" encoding="utf-8"?>
<sst xmlns="http://schemas.openxmlformats.org/spreadsheetml/2006/main" count="829" uniqueCount="503">
  <si>
    <t>Provision</t>
  </si>
  <si>
    <t>Contract Commencement</t>
  </si>
  <si>
    <t>-</t>
  </si>
  <si>
    <t>1 year anniversary</t>
  </si>
  <si>
    <t>2 year anniversary</t>
  </si>
  <si>
    <t>3 year anniversary</t>
  </si>
  <si>
    <t>Construction duration (months)</t>
  </si>
  <si>
    <t>Contingencies</t>
  </si>
  <si>
    <t>VAT</t>
  </si>
  <si>
    <t>Item No.</t>
  </si>
  <si>
    <t>Payment Clause</t>
  </si>
  <si>
    <t>Description</t>
  </si>
  <si>
    <t>Unit</t>
  </si>
  <si>
    <t>Qty</t>
  </si>
  <si>
    <t>Rate</t>
  </si>
  <si>
    <t>8.3</t>
  </si>
  <si>
    <t>FIXED-CHARGE ITEMS</t>
  </si>
  <si>
    <t>1.1</t>
  </si>
  <si>
    <t>8.3.1</t>
  </si>
  <si>
    <t>Contractual requirements</t>
  </si>
  <si>
    <t>Sum</t>
  </si>
  <si>
    <t>1.1.1</t>
  </si>
  <si>
    <t>8.3.2</t>
  </si>
  <si>
    <t>Provision of facilities on site:</t>
  </si>
  <si>
    <t>1.1.2</t>
  </si>
  <si>
    <t>8.3.2.1</t>
  </si>
  <si>
    <t>1) Facilities for Engineer:</t>
  </si>
  <si>
    <t>a)Engineers Office Type 2 and parking (No.=2)</t>
  </si>
  <si>
    <t>b)Nameboards (No=2)</t>
  </si>
  <si>
    <t>c) Meeting room Type 1</t>
  </si>
  <si>
    <t>d) Latrine facilities</t>
  </si>
  <si>
    <t>8.3.2.2</t>
  </si>
  <si>
    <t>2) Facilities for the Contractor</t>
  </si>
  <si>
    <t>a) Offices and storage sheds</t>
  </si>
  <si>
    <t>b) Ablution and latrine facilities</t>
  </si>
  <si>
    <t>c) Access (see sub-clause 5.8)</t>
  </si>
  <si>
    <t>d) Water supplies, electric power and communications</t>
  </si>
  <si>
    <t xml:space="preserve">e) Dealing with water </t>
  </si>
  <si>
    <t>PSA 8.3.5.2</t>
  </si>
  <si>
    <t>OHS Act Obligations (Compilation of OHSAct file)</t>
  </si>
  <si>
    <t>PSA 8.3.5.3</t>
  </si>
  <si>
    <t>EMP Obligations</t>
  </si>
  <si>
    <t xml:space="preserve">PSA 8.3.5.1 </t>
  </si>
  <si>
    <t xml:space="preserve">Issuing of notices to consumers </t>
  </si>
  <si>
    <t>8.3.4</t>
  </si>
  <si>
    <t>Removal of site Establishment</t>
  </si>
  <si>
    <t>TIME RELATED ITEMS</t>
  </si>
  <si>
    <t>8.4.1</t>
  </si>
  <si>
    <t>month</t>
  </si>
  <si>
    <t>8.4.2</t>
  </si>
  <si>
    <t>Operation and maintainance of facilities on site.</t>
  </si>
  <si>
    <t>8.4.2.1</t>
  </si>
  <si>
    <t>1.1.3</t>
  </si>
  <si>
    <t>8.4.2.2</t>
  </si>
  <si>
    <t>2)Facilities for the Contractor:</t>
  </si>
  <si>
    <t>1.1.4</t>
  </si>
  <si>
    <t>1.1.5</t>
  </si>
  <si>
    <t>d) Plant</t>
  </si>
  <si>
    <t>e) Water supplies, electric power and communications</t>
  </si>
  <si>
    <t>1.1.6</t>
  </si>
  <si>
    <t xml:space="preserve">f) Dealing with water </t>
  </si>
  <si>
    <t>8.4.3</t>
  </si>
  <si>
    <t>Supervision for the duration of construction</t>
  </si>
  <si>
    <t>1.1.7</t>
  </si>
  <si>
    <t>8.4.4</t>
  </si>
  <si>
    <t>Company and head office overhead costs for the duration of the Contract</t>
  </si>
  <si>
    <t>PSA 8.4.6.2</t>
  </si>
  <si>
    <t>Security Services</t>
  </si>
  <si>
    <t>1.2</t>
  </si>
  <si>
    <t>OHS Spec.</t>
  </si>
  <si>
    <t>Allow for compliance with all aspects of the OHS specification including:</t>
  </si>
  <si>
    <t>PSA 8.4.6.4</t>
  </si>
  <si>
    <t>Risk assesment</t>
  </si>
  <si>
    <t>PSA 8.4.6.1(1)</t>
  </si>
  <si>
    <t>Complaince with Health and Safety Plan including Safety Officer Salary</t>
  </si>
  <si>
    <t>SUM CARRIED FORWARD</t>
  </si>
  <si>
    <t>P/S</t>
  </si>
  <si>
    <t>%</t>
  </si>
  <si>
    <t>8.6</t>
  </si>
  <si>
    <t>Prime cost items</t>
  </si>
  <si>
    <t>a) Materials used in the execution of dayworks</t>
  </si>
  <si>
    <t>b) Overheads, charges and profit on item 1.4.1(a) above</t>
  </si>
  <si>
    <t>8.8</t>
  </si>
  <si>
    <t>TEMPORARY WORKS</t>
  </si>
  <si>
    <t>8.8.2</t>
  </si>
  <si>
    <t>Dealing with traffic for the duration of the Contract</t>
  </si>
  <si>
    <t>8.8.6</t>
  </si>
  <si>
    <t>Dealing with water</t>
  </si>
  <si>
    <t>8.8.4</t>
  </si>
  <si>
    <t>Existing services</t>
  </si>
  <si>
    <t>PSA 8.8.4 (a)</t>
  </si>
  <si>
    <t>a) Supply or hire of specialist equipment for the detection and Scanning of existing services.</t>
  </si>
  <si>
    <t>Profit on item 1.6.4 (a) above</t>
  </si>
  <si>
    <t xml:space="preserve"> PSA 8.8.4 (b)</t>
  </si>
  <si>
    <t>b) Excavation by hand to expose existing services.</t>
  </si>
  <si>
    <t>m3</t>
  </si>
  <si>
    <t>PSA 8.5</t>
  </si>
  <si>
    <t>PROVISIONAL SUMS STATED BY ENGINEER</t>
  </si>
  <si>
    <t>a) Reinstatement of asphalt by JRA</t>
  </si>
  <si>
    <t>b) Engineer's Equipment and Independent testing</t>
  </si>
  <si>
    <t>c) Temporary protection of existing services</t>
  </si>
  <si>
    <t>d) Community Liaison Officer</t>
  </si>
  <si>
    <t>e) Landscaping and including irrigation system</t>
  </si>
  <si>
    <t>f) Relocation of existing services</t>
  </si>
  <si>
    <t>g) Training of local labour</t>
  </si>
  <si>
    <t>h) Alterations and connection to Municipal services and repair to damaged services where approved by Engineer</t>
  </si>
  <si>
    <t>1.2.3</t>
  </si>
  <si>
    <t>j) Investigations as ordered by the Engineer</t>
  </si>
  <si>
    <t>k) Survey as per the Engineer's instruction. Rate to include for a CD with AutoCAD drawing/s and co-ordinates data in CSV or text format.</t>
  </si>
  <si>
    <t xml:space="preserve">l) Reinstatement of existing outer buildings to its original state or to Engineer satisifactionrvey as per the Engineer's instruction. </t>
  </si>
  <si>
    <t>P.S 3.2.8</t>
  </si>
  <si>
    <t xml:space="preserve">n) Overheads, charges and profit on Management fees for SMMEs based on SMME value paid to them (Value of Provisional Sum provided is indicative and will depend on a work package allocation) </t>
  </si>
  <si>
    <t>8.7</t>
  </si>
  <si>
    <t>Day works (to be executed on instruction from the Engineer)</t>
  </si>
  <si>
    <t>Labour</t>
  </si>
  <si>
    <t>a) Unskilled</t>
  </si>
  <si>
    <t>hr</t>
  </si>
  <si>
    <t>b) Semi skilled</t>
  </si>
  <si>
    <t>c) Skilled</t>
  </si>
  <si>
    <t>d) Armed Security guard</t>
  </si>
  <si>
    <t>Tipper truck</t>
  </si>
  <si>
    <t>a) Capacity 6m³ (small)</t>
  </si>
  <si>
    <t>1.2.4</t>
  </si>
  <si>
    <t>b) Capacity 10m³ (medium)</t>
  </si>
  <si>
    <t>c) Capacity 12m³ (large)</t>
  </si>
  <si>
    <t>1.2.5</t>
  </si>
  <si>
    <t>Flat bed tracks</t>
  </si>
  <si>
    <t>a) Capacity 3 ton (small)</t>
  </si>
  <si>
    <t>1.2.6</t>
  </si>
  <si>
    <t>b) Capacity 5 ton (medium)</t>
  </si>
  <si>
    <t>c) Capacity 10 ton (large)</t>
  </si>
  <si>
    <t>1.3</t>
  </si>
  <si>
    <t>LDV's</t>
  </si>
  <si>
    <t>a) Capacity 1 ton</t>
  </si>
  <si>
    <t>1.3.1</t>
  </si>
  <si>
    <t>Conservancy/ Water  tankers</t>
  </si>
  <si>
    <t>1.3.2</t>
  </si>
  <si>
    <t>1.3.3</t>
  </si>
  <si>
    <t>Excavator (Crawler excavator)</t>
  </si>
  <si>
    <t>a) 20 tonne</t>
  </si>
  <si>
    <t>1.4</t>
  </si>
  <si>
    <t>b) 30 tonne</t>
  </si>
  <si>
    <t>TLB's (Tractor loader backhoe)</t>
  </si>
  <si>
    <t>1.4.1</t>
  </si>
  <si>
    <t>a) 2x4</t>
  </si>
  <si>
    <t>b) 4x4</t>
  </si>
  <si>
    <t>1.4.2</t>
  </si>
  <si>
    <t>Walk behind vibrating rollers</t>
  </si>
  <si>
    <t>a) Model BW 61 (small)</t>
  </si>
  <si>
    <t>1.4.3</t>
  </si>
  <si>
    <t>b) Model BW 76 (medium)</t>
  </si>
  <si>
    <t>c) Model BW 90 (large)</t>
  </si>
  <si>
    <t>Compactors</t>
  </si>
  <si>
    <t>Compressors (Potable Diesiel Compressor)</t>
  </si>
  <si>
    <t>a) Small</t>
  </si>
  <si>
    <t>b) Medium</t>
  </si>
  <si>
    <t>c) Large</t>
  </si>
  <si>
    <t>Portable water pumps</t>
  </si>
  <si>
    <t>CARRIED TO SUMMARY: PRELIMINARY AND GENERAL</t>
  </si>
  <si>
    <t>SANS 1200C</t>
  </si>
  <si>
    <t>SCHEDULE 2: SITE CLEARANCE</t>
  </si>
  <si>
    <t>2.1</t>
  </si>
  <si>
    <t xml:space="preserve">8.2.1 </t>
  </si>
  <si>
    <t>Clear and grub for width of 2 metres along the pipe route</t>
  </si>
  <si>
    <t>m</t>
  </si>
  <si>
    <t>2.2</t>
  </si>
  <si>
    <t xml:space="preserve">8.2.2 </t>
  </si>
  <si>
    <t xml:space="preserve">Remove and grub large trees and tree stumps of girth </t>
  </si>
  <si>
    <t>a) over 1m and up to and including 2m</t>
  </si>
  <si>
    <t xml:space="preserve">No. </t>
  </si>
  <si>
    <t>2.3</t>
  </si>
  <si>
    <t>b) over 2m and up to and including 3m</t>
  </si>
  <si>
    <t>c) over 3m and up to and including 4m</t>
  </si>
  <si>
    <t>2.4</t>
  </si>
  <si>
    <t>PSC 8.2.5</t>
  </si>
  <si>
    <t>Take down existing masonry walls, palisade fences and other obstructions on the pipe route</t>
  </si>
  <si>
    <t>a)110mm wall</t>
  </si>
  <si>
    <t>m²</t>
  </si>
  <si>
    <t>b) 220mm wall</t>
  </si>
  <si>
    <t xml:space="preserve">c) 330mm wall </t>
  </si>
  <si>
    <t xml:space="preserve">d) Steel pallisade fences </t>
  </si>
  <si>
    <t xml:space="preserve">e) Concrete pallisade fences </t>
  </si>
  <si>
    <t>8.2.10</t>
  </si>
  <si>
    <t>Remove topsoil to nominal depth of 150mm and stockpile</t>
  </si>
  <si>
    <t>m³</t>
  </si>
  <si>
    <t>PSC 8.2.11b</t>
  </si>
  <si>
    <t>Removal of man-made surfaces</t>
  </si>
  <si>
    <t>a) Roadway, Asphalt and other layers</t>
  </si>
  <si>
    <t>i) Asphalt (≤ 50mm thick) and including base, sub-base and subgrades layers up to 800mm deep</t>
  </si>
  <si>
    <t>ii) Asphalt (&gt; 50mm ≤ 100mm thick)  and including base, sub-base and subgrades layers up to 800mm deep</t>
  </si>
  <si>
    <t>b) Footways and Driveways</t>
  </si>
  <si>
    <t>i) Asphalt ≤ 50mm thickness</t>
  </si>
  <si>
    <t>ii) Asphalt &gt; 50 ≤ 100mm thickness</t>
  </si>
  <si>
    <t>iii) Interlocking concrete segmental paving blocks (all colours)</t>
  </si>
  <si>
    <t>iv) Concrete slabs (450 x 450mm)</t>
  </si>
  <si>
    <t>v)Brick paving</t>
  </si>
  <si>
    <t>vi)Unreinforced concrete ≤ 75mm thick</t>
  </si>
  <si>
    <t>vii)Reinforced concrete ≤ 75mm thick</t>
  </si>
  <si>
    <t>viii)Grassing</t>
  </si>
  <si>
    <t>ix)Kerbing (all types of kerbing)</t>
  </si>
  <si>
    <t>PSC 8.2.12.1</t>
  </si>
  <si>
    <t>Backfilling and reinstatement of roads</t>
  </si>
  <si>
    <t>(a) 150mm base</t>
  </si>
  <si>
    <t>(b) 150mm subbase</t>
  </si>
  <si>
    <t>(c)150mm selected subgrade</t>
  </si>
  <si>
    <t>PSC 8.2.12.2</t>
  </si>
  <si>
    <t>Backfilling and reinstatement of footways</t>
  </si>
  <si>
    <t>a)Using removed materials:</t>
  </si>
  <si>
    <t>2.5</t>
  </si>
  <si>
    <t>i)Interlocking concrete segmental paving blocks (all colours)</t>
  </si>
  <si>
    <t>ii)Brick paving</t>
  </si>
  <si>
    <t>iii) Grassing</t>
  </si>
  <si>
    <t>iv)Kerbing (all types of kerbing)</t>
  </si>
  <si>
    <t xml:space="preserve">b) Using new material </t>
  </si>
  <si>
    <t>i) ≤50mm thick Bitumen hot - mix: Fine</t>
  </si>
  <si>
    <t>ii) &gt;50mm≤100mm thick Bitumen hot - mix: Fine</t>
  </si>
  <si>
    <t>iii) interlocking concrete segmental paving blocks, including a 20mm river sand bedding layer, jointing sand (plaster sand) and mortar infill between edge restraint and blocks</t>
  </si>
  <si>
    <t>iv) Concrete slabs (450 x 450mm) including a 20mm river sand bedding layer, jointing mortar</t>
  </si>
  <si>
    <t>v) Brick paving including a 20mm river sand bedding layer, jointing sand (plaster sand) and mortar infill between edge restraint and bricks</t>
  </si>
  <si>
    <t>vi) Unreinforced concrete ≤ 75mm thick (15MPa)</t>
  </si>
  <si>
    <t>vii) Reinforced concrete ≤ 75mm thick (15MPa)</t>
  </si>
  <si>
    <t>ix) Kerbing, including a 50mm bedding (cement and river sand), jointing mortar and 15MPa concrete haunching at all joints</t>
  </si>
  <si>
    <t>PSC 8.2.13</t>
  </si>
  <si>
    <t xml:space="preserve">Reinstatement of existing masonry walls and palisade fences </t>
  </si>
  <si>
    <t>2.6</t>
  </si>
  <si>
    <t>a) Face Brick</t>
  </si>
  <si>
    <t>i)110mm wall</t>
  </si>
  <si>
    <t>ii) 220mm wall</t>
  </si>
  <si>
    <t>ii)330mm wall</t>
  </si>
  <si>
    <t>b) Plastered Brick</t>
  </si>
  <si>
    <t>ii) 330mm wall</t>
  </si>
  <si>
    <t>c) Steel Palisade fences (2.1m height)</t>
  </si>
  <si>
    <t>d) Concrete Palisade fences (2.1m height)</t>
  </si>
  <si>
    <t>CARRIED TO SUMMARY: SITE CLEARANCE</t>
  </si>
  <si>
    <t>SANS 1200DB</t>
  </si>
  <si>
    <t>SCHEDULE 3: EARTHWORKS (PIPE TRENCHES)</t>
  </si>
  <si>
    <t>3.1</t>
  </si>
  <si>
    <t>Excavation</t>
  </si>
  <si>
    <t xml:space="preserve">(a) Excavate in all materials, backfill and compact and dispose of surplus and unsuitable materials within the free haul distance, for trenches </t>
  </si>
  <si>
    <t>i) &gt; 0m but ≤ 1.0m deep</t>
  </si>
  <si>
    <t>ii) &gt; 1.0m but ≤ 2.0m deep</t>
  </si>
  <si>
    <t>iii) &gt; 2.0m but ≤ 3.0m deep</t>
  </si>
  <si>
    <t>iv) &gt; 3.0m deep</t>
  </si>
  <si>
    <t xml:space="preserve">(b) Extra over item (a) above for: </t>
  </si>
  <si>
    <t>i) Intermediate material</t>
  </si>
  <si>
    <t>ii) Hard rock material</t>
  </si>
  <si>
    <t>iii) Boulder excavation</t>
  </si>
  <si>
    <t xml:space="preserve">(c) Extra over item (a) above (shoring and or bracing of trench sides) for: </t>
  </si>
  <si>
    <t> </t>
  </si>
  <si>
    <t>i) &gt; 0m but ≤ 1.0m deep (using timber sheeting)</t>
  </si>
  <si>
    <t>ii) &gt; 1.0m but ≤ 2.0m deep (using timber sheeting)</t>
  </si>
  <si>
    <t>iii) &gt; 2.0m but ≤ 3.0m deep (using timber sheeting)</t>
  </si>
  <si>
    <t>iv) &gt; 3.0m deep (using steel sheeting)</t>
  </si>
  <si>
    <t>PSDB 8.3.2(3)</t>
  </si>
  <si>
    <t xml:space="preserve">i) &gt; 0m but ≤ 1.0m deep </t>
  </si>
  <si>
    <t>iii) &gt; 2.0m deep</t>
  </si>
  <si>
    <t>3.2</t>
  </si>
  <si>
    <t>8.3.3</t>
  </si>
  <si>
    <t>Excavation ancillaries</t>
  </si>
  <si>
    <t>8.3.3.1</t>
  </si>
  <si>
    <t xml:space="preserve">Make up deficiency in backfill material: </t>
  </si>
  <si>
    <t>3.2.1</t>
  </si>
  <si>
    <t xml:space="preserve">a) By importation from commercial source or off-site sources selected by the Contractor </t>
  </si>
  <si>
    <t>Additional compaction</t>
  </si>
  <si>
    <t>8.3.3.3</t>
  </si>
  <si>
    <t>Compaction in road reserve</t>
  </si>
  <si>
    <t>a) Additional compaction to 93% mod AASHTO density in road reserves</t>
  </si>
  <si>
    <t>PSDB 8.3.5</t>
  </si>
  <si>
    <t>Existing services that intersect or adjoin a pipe trench:</t>
  </si>
  <si>
    <t>a) Service that intersect a trench</t>
  </si>
  <si>
    <t>(i) Cables.</t>
  </si>
  <si>
    <t>No.</t>
  </si>
  <si>
    <t xml:space="preserve">(ii) Water mains </t>
  </si>
  <si>
    <t>(iii) Water house connections</t>
  </si>
  <si>
    <t xml:space="preserve">(iv) Sewer pipes </t>
  </si>
  <si>
    <t xml:space="preserve">(v) Storm water pipes </t>
  </si>
  <si>
    <t>(vi) Kerbs and channels</t>
  </si>
  <si>
    <t>b) Services that adjoin a trench</t>
  </si>
  <si>
    <t>(iii) Storm water pipes</t>
  </si>
  <si>
    <t>(iv) Kerbs and channels</t>
  </si>
  <si>
    <t xml:space="preserve">(v) Sewer pipes </t>
  </si>
  <si>
    <t>(c) Services that require special care</t>
  </si>
  <si>
    <t>No</t>
  </si>
  <si>
    <t>CARRIED TO SUMMARY: EARTHWORKS PIPE TRENCHES</t>
  </si>
  <si>
    <t>SANS  1200LB</t>
  </si>
  <si>
    <t>SCHEDULE 4: BEDDING (PIPES)</t>
  </si>
  <si>
    <t>4.1</t>
  </si>
  <si>
    <t>Provision of bedding:</t>
  </si>
  <si>
    <t>8.2.1</t>
  </si>
  <si>
    <t xml:space="preserve">(a) from trench excavations </t>
  </si>
  <si>
    <t>i) selected granular material</t>
  </si>
  <si>
    <t>ii) selected fill material</t>
  </si>
  <si>
    <t>iii) Extra over item 4.1(a) and (b) for sieving where ordered by Engineer</t>
  </si>
  <si>
    <t>8.2.2.3</t>
  </si>
  <si>
    <t>(b) from commercial sources</t>
  </si>
  <si>
    <t>4.2</t>
  </si>
  <si>
    <t>(iii)      Bidim A2</t>
  </si>
  <si>
    <t>(iv)     19mm crusher run stone</t>
  </si>
  <si>
    <t>(v)     River sand</t>
  </si>
  <si>
    <t>(vi)     Dump Rock</t>
  </si>
  <si>
    <t>8.2.4</t>
  </si>
  <si>
    <t>a) Encasing of pipe in 20MPa concrete (Provisional)</t>
  </si>
  <si>
    <t>b) Concrete for Thrust/anchor blocks (including all required formwork) as per detail JW100-DET05-W01</t>
  </si>
  <si>
    <t>CARRIED TO SUMMARY: BEDDING PIPES</t>
  </si>
  <si>
    <t>SABS 1200L</t>
  </si>
  <si>
    <t>SCHEDULE 5: MEDIUM PRESSURE PIPELINES</t>
  </si>
  <si>
    <t>5.1</t>
  </si>
  <si>
    <t>a) Supply, lay, bed (class B bedding), all test and disinfect, backfill complete with victaulic couplings denso wrapped including knock on collars at joints, high impact mPVC Class 16 pipes:</t>
  </si>
  <si>
    <t>i) DN110</t>
  </si>
  <si>
    <t>ii) DN160</t>
  </si>
  <si>
    <t>iii) DN200</t>
  </si>
  <si>
    <t>iv) DN250</t>
  </si>
  <si>
    <t>HDPE PE100 SDR11 PN16 pipes:</t>
  </si>
  <si>
    <t>PSL 8.2.24.2</t>
  </si>
  <si>
    <t>Extraover item above for drilling in hard material</t>
  </si>
  <si>
    <t>Excavate in all materials Launching and reception shafts</t>
  </si>
  <si>
    <t>Fittings to suit High Impact Class 16 mPVC pipes</t>
  </si>
  <si>
    <t>8.2.2</t>
  </si>
  <si>
    <t>a) Shouldered end Steel Bends Fusion Bonded Epoxy coated 250 microns including thrust blocks to suit high impact mPVC pipe:</t>
  </si>
  <si>
    <t>DN110</t>
  </si>
  <si>
    <r>
      <t>i) 11</t>
    </r>
    <r>
      <rPr>
        <sz val="12"/>
        <rFont val="Calibri"/>
        <family val="2"/>
      </rPr>
      <t>¼</t>
    </r>
    <r>
      <rPr>
        <sz val="12"/>
        <rFont val="Arial"/>
        <family val="2"/>
      </rPr>
      <t>°</t>
    </r>
  </si>
  <si>
    <t>ii) 22.5°</t>
  </si>
  <si>
    <t>iii) 45°</t>
  </si>
  <si>
    <t>iv) 90°</t>
  </si>
  <si>
    <t>DN160</t>
  </si>
  <si>
    <t>DN250</t>
  </si>
  <si>
    <t>b) Shouldered end Steel Reducer Fusion Bonded Epoxy coated 250 microns to suit High Impact mPVC pipe:</t>
  </si>
  <si>
    <t>i) 150mm x 100mm dia.</t>
  </si>
  <si>
    <t>ii) 200mm x 100mm dia.</t>
  </si>
  <si>
    <t>iii) 200mm x 150mm dia.</t>
  </si>
  <si>
    <t>iv) 250mm x 100mm dia.</t>
  </si>
  <si>
    <t>v) 250mm x 150mm dia.</t>
  </si>
  <si>
    <t>vi) 250mm x 200mm dia.</t>
  </si>
  <si>
    <t>c) Steel Tees Fusion Bonded Epoxy coated 250 microns to suit High Impact mPVC piping including thrust block</t>
  </si>
  <si>
    <t>i) 100mm dia. equal tee</t>
  </si>
  <si>
    <t>ii) 150mm dia. equal tee</t>
  </si>
  <si>
    <t>v) 200mm x 100mm dia. reducing tee</t>
  </si>
  <si>
    <t>d) Steel Flanged Crosses, Fusion Bonded Epoxy coated 250 microns to suit High Impact mPVC piping including thrust block</t>
  </si>
  <si>
    <t>i) 100mm dia. equal cross</t>
  </si>
  <si>
    <t>ii) 150mm dia. equal cross</t>
  </si>
  <si>
    <t>iii) 200mm dia. equal cross</t>
  </si>
  <si>
    <t>iv) 150mm x 100mm dia. unequal cross</t>
  </si>
  <si>
    <t>v) 200mm x 100mm dia. unequal cross</t>
  </si>
  <si>
    <t>vi) 200mm x 150mm dia. unequal cross</t>
  </si>
  <si>
    <t>vii) 250mm equal cross</t>
  </si>
  <si>
    <t>viii) 250mm x 100mm dia unequal cross</t>
  </si>
  <si>
    <t>ix) 250mm x 150mm dia unequal cross</t>
  </si>
  <si>
    <t>x)  250mm x 200mm dia. unequal cross</t>
  </si>
  <si>
    <t>xi) 300mm equal cross</t>
  </si>
  <si>
    <t>i)DN110</t>
  </si>
  <si>
    <t>Extra-over item 8.2.2 for encasing joints (Denso wrapping or similar approved of metal joints).</t>
  </si>
  <si>
    <t>PSL 8.2.22</t>
  </si>
  <si>
    <t>Prov Sum</t>
  </si>
  <si>
    <t>PSL 8.2.19</t>
  </si>
  <si>
    <t>a) Supply, fixing and bedding of valves with its fittings complete (including chambers as per drawing JW100-DET03-W01. Gate Valves Class 16, anti-clockwise closing (except for Midrand Depot) for the following pipe sizes: Valves to be manufactured in accordance with SANS 664</t>
  </si>
  <si>
    <t>i) DN100 RSV Class 16 Non rising spindle Detail JW100-DET03-W01</t>
  </si>
  <si>
    <t>ii) DN150 RSV Class 16 Non rising spindle Detail JW100-DET03-W01</t>
  </si>
  <si>
    <t>iv) DN 250 Wedge Type Class 16 Non rising spindle Detail JW100-DET03-W01</t>
  </si>
  <si>
    <t>b) Supply, fixing and bedding of above ground fire hydrants with fittings and galvanised pipe for connection to the main line as per detail JW100-DET06-W01 (Rate to include all fittings required to connect to main line e.g. tees, bends, distance piece, approved coating on the fire hydrant etc.)</t>
  </si>
  <si>
    <t>i) DN80 fire Hydrant mainline 110mm dia</t>
  </si>
  <si>
    <t>ii) DN80 fire Hydrant mailine 160mm dia</t>
  </si>
  <si>
    <t>iv) DN80 fire Hydrant mainline 250mm dia</t>
  </si>
  <si>
    <t>5.4</t>
  </si>
  <si>
    <t>Extra-over 5.1 for cutting and joining of pipes to length where required:</t>
  </si>
  <si>
    <t>5.4.1</t>
  </si>
  <si>
    <t>a) '"Press on" shouldered end collars including 1 victaulic coupling for uPVC pressure pipe:</t>
  </si>
  <si>
    <t>5.4.2</t>
  </si>
  <si>
    <t>b) Steel Flanged Adaptors with victaulic ends, Fusion Bonded Epoxy coated 250 microns to suit High Impact mPVC piping including thrust block</t>
  </si>
  <si>
    <t>5.4.3</t>
  </si>
  <si>
    <t>c) Steel flanged adaptors (VJ type), Fusion Bonded Epoxy coated 250 microns to suit High Impact mPVC piping including thrust block</t>
  </si>
  <si>
    <t>5.5</t>
  </si>
  <si>
    <t>8.2.15</t>
  </si>
  <si>
    <t>Special wrapping in corrosive soil per joint and as instructed by the Engineer</t>
  </si>
  <si>
    <t>5.6</t>
  </si>
  <si>
    <t>Tying into existing Pipes</t>
  </si>
  <si>
    <t>PSL 8.2.17</t>
  </si>
  <si>
    <t>Tying into existing water line. Supply all fittings to suit pipe size including labour for the following pipe sizes, excavations will be allowed under pipe excavations:</t>
  </si>
  <si>
    <t>a) Tying new 110mm-160mm uPVC/HDPE/mPVC into existing steel/HDPE/AC/uPVC pipes for the following pipe sizes:</t>
  </si>
  <si>
    <t>i) 100mm to 200mm</t>
  </si>
  <si>
    <t>ii) 201mm to 400mm</t>
  </si>
  <si>
    <t>b) Tying new 200mm-250mm uPVC/HDPE/MPVC into existing steel/HDPE/AC/uPVC pipe for the following pipe sizes:</t>
  </si>
  <si>
    <t>5.9</t>
  </si>
  <si>
    <t>PSL 8.2.18</t>
  </si>
  <si>
    <t>a) Recover valves, fittings, meters, specials of all sizes etc and deliver to the respective Depot or as instructed by the Employer's Agent.</t>
  </si>
  <si>
    <t>i) Valves following sizes:</t>
  </si>
  <si>
    <t>1) 100mm to 300mm</t>
  </si>
  <si>
    <t>ii) Fire Hydrants</t>
  </si>
  <si>
    <t>iii) Water meters all sizes</t>
  </si>
  <si>
    <t>CARRIED TO SUMMARY: MEDIUM PRESSURE PIPES</t>
  </si>
  <si>
    <t>SABS 1200LF</t>
  </si>
  <si>
    <t>SCHEDULE 6: ERF CONNECTIONS (WATER)</t>
  </si>
  <si>
    <t>6.1</t>
  </si>
  <si>
    <t>Supply, lay and test HDPE Class 16, PE100 SDR11 Erf connections (Rate to include all compression fittings for connecting to the main line and the water meter) as per detail JW100-DET07-W01. Erf connection length 20 metres</t>
  </si>
  <si>
    <t>6.1.1</t>
  </si>
  <si>
    <t>a) Using open trench construction</t>
  </si>
  <si>
    <t>i) 25mm dia. connections</t>
  </si>
  <si>
    <t>ii) 32mm dia. connections</t>
  </si>
  <si>
    <t>iii) 40mm dia. connections</t>
  </si>
  <si>
    <t>iv) 50mm dia. connections</t>
  </si>
  <si>
    <t>6.1.2</t>
  </si>
  <si>
    <t>b) Using trenchless methods Horizontal Directional Drilling (The following rates should cover everything except launch and reception pits</t>
  </si>
  <si>
    <t>iv) 63mm dia. connections</t>
  </si>
  <si>
    <t>6.1.3</t>
  </si>
  <si>
    <r>
      <t>m</t>
    </r>
    <r>
      <rPr>
        <sz val="12"/>
        <rFont val="Calibri"/>
        <family val="2"/>
      </rPr>
      <t>³</t>
    </r>
  </si>
  <si>
    <t>6.2</t>
  </si>
  <si>
    <t>8.2.3</t>
  </si>
  <si>
    <t>Extra over items 6.1 for specials</t>
  </si>
  <si>
    <t>6.2.1</t>
  </si>
  <si>
    <t>a) Saddles (to suit High Impact mPVC and OPVC pipes): Complete with bolts , nuts, flat gaskets, seals and stiffened ring.Include drilling hole DN of fitting Ø.Offtake to be BSP threaded (Plasson or similar approved by the Engineer in writing)Include for painting bolts with bituminous corrosion</t>
  </si>
  <si>
    <t>i) 110mm x 25mm</t>
  </si>
  <si>
    <t xml:space="preserve">ii) 110mm x 32mm </t>
  </si>
  <si>
    <t>iii) 110mm x 40mm</t>
  </si>
  <si>
    <t>iv) 110mm x 50mm</t>
  </si>
  <si>
    <t>vi) 160mm x 25mm</t>
  </si>
  <si>
    <t xml:space="preserve">vii) 160mm x 32mm </t>
  </si>
  <si>
    <t>viii) 160mm x 40mm</t>
  </si>
  <si>
    <t>ix) 160mm x 50mm</t>
  </si>
  <si>
    <t>6.2.2</t>
  </si>
  <si>
    <t>b) Saddle clamps for HDPE pipes Class 16: Complete with bolts , nuts, flat gaskets, seals and stiffened ring.Include drilling hole DN of fitting Ø.Offtake to be BSP threaded (Plasson or similar approved by the Engineer in writing)Include for painting bolts with bituminous corrosion</t>
  </si>
  <si>
    <t>ii) DN 160</t>
  </si>
  <si>
    <t>6.3</t>
  </si>
  <si>
    <t>8.2.6</t>
  </si>
  <si>
    <t>Stopcock (Supply and install brass ball/gate valve stopcock, rate to include all fittings to connect to the HDPE pipes)</t>
  </si>
  <si>
    <t>i) 25mm</t>
  </si>
  <si>
    <t>ii) 32mm</t>
  </si>
  <si>
    <t>iii) 40mm</t>
  </si>
  <si>
    <t>iv) 50mm</t>
  </si>
  <si>
    <t>6.4</t>
  </si>
  <si>
    <t xml:space="preserve">Supply and install Meters complete with couplings </t>
  </si>
  <si>
    <t>i) 15mm Class C above ground (in a box) domestic water meters (rate to include all fittings for connecting to the erf connection)</t>
  </si>
  <si>
    <t>ii) 20mm Class C above ground (in a box) domestic water meters (rate to include all fittings for connecting to the erf connection)</t>
  </si>
  <si>
    <t>iii) 32mm Class C above ground (in a box) domestic water meters (rate to include all fittings for connecting to the erf connection)</t>
  </si>
  <si>
    <t>iv) 32mm Class B above ground bulk water meters(rate to include all fittings for connecting to the erf connection as per detail JW100-DET09-W01</t>
  </si>
  <si>
    <t>v) 40mm Class B above ground bulk water meters(rate to include all fittings for connecting to the erf connection as per detail JW100-DET09-W01</t>
  </si>
  <si>
    <t>vi) 50mm Class B above ground bulk water meters(rate to include all fittings for connecting to the erf connection as per detail JW100-DET09-W01</t>
  </si>
  <si>
    <t>vii) 63mm Class B above ground bulk water meters(rate to include all fittings for connecting to the erf connection as per detail JW100-DET09-W01</t>
  </si>
  <si>
    <t>viii) 80mm Class B above ground bulk water meters(rate to include all fittings for connecting to the erf connection as per detail JW100-DET09-W01</t>
  </si>
  <si>
    <t>xi) 100mm Class B above ground bulk water meters(rate to include all fittings for connecting to the erf connection as per detail JW100-DET09-W01</t>
  </si>
  <si>
    <t>6.5</t>
  </si>
  <si>
    <t>8.2.5</t>
  </si>
  <si>
    <t>Site testing of water meters, where ordered by Engineer (Provisional)</t>
  </si>
  <si>
    <t>6.6</t>
  </si>
  <si>
    <t>Profit on item 6.5 above</t>
  </si>
  <si>
    <t>6.7</t>
  </si>
  <si>
    <t>8.2.8</t>
  </si>
  <si>
    <t>i) Markings in reflective paint for valves and hydrants as per detail JW100-DET13-W01</t>
  </si>
  <si>
    <t>ii) Concrete Marker posts for valves and hydrants as per detail JW100-DET13-W01</t>
  </si>
  <si>
    <t>CARRIED SUMMARY: ERF CONNECTIONS (WATER)</t>
  </si>
  <si>
    <t>Summary Page</t>
  </si>
  <si>
    <t>SCHEDULE 1:  PRELIMINARY AND GENERAL</t>
  </si>
  <si>
    <t>SCHEDULE 5: MEDIUM WATER PIPES</t>
  </si>
  <si>
    <t>1.21</t>
  </si>
  <si>
    <t>1.2.7</t>
  </si>
  <si>
    <t>1.2.8</t>
  </si>
  <si>
    <t>1.2.9</t>
  </si>
  <si>
    <t>1.2.10</t>
  </si>
  <si>
    <t>1.2.11</t>
  </si>
  <si>
    <t>1.3.4</t>
  </si>
  <si>
    <t>1.4.4</t>
  </si>
  <si>
    <t>1.4.5</t>
  </si>
  <si>
    <t>1.4.6</t>
  </si>
  <si>
    <t>1.4.7</t>
  </si>
  <si>
    <t>1.4.8</t>
  </si>
  <si>
    <t>1.4.9</t>
  </si>
  <si>
    <t>b) Capacity 6,000 litres (small)</t>
  </si>
  <si>
    <t>c) Capacity 9,000 litres (medium)</t>
  </si>
  <si>
    <t>d) Capacity 15,000 litres (large)</t>
  </si>
  <si>
    <t>a) Plate compactor</t>
  </si>
  <si>
    <t>3.2.2</t>
  </si>
  <si>
    <t>3.2.3</t>
  </si>
  <si>
    <t xml:space="preserve">d)'Excavate by hand  in all material for tie-ins, house connections, backfill and compact including disposal of surplus unsuitable material for depth: </t>
  </si>
  <si>
    <t>b) Supply, handle, lay and test through Horizotal Direction Drilling including supply of pipe material and welding and drilling equipment for road crossings :</t>
  </si>
  <si>
    <t>5.2</t>
  </si>
  <si>
    <t>5.3</t>
  </si>
  <si>
    <t>5.4.4</t>
  </si>
  <si>
    <t>5.4.5</t>
  </si>
  <si>
    <t>5.4.6</t>
  </si>
  <si>
    <t>5.4.7</t>
  </si>
  <si>
    <t>iii) DN250</t>
  </si>
  <si>
    <t>iii) 150mm x 100mm dia. reducing tee</t>
  </si>
  <si>
    <t>iv) 200mm x 150mm dia. reducing tee</t>
  </si>
  <si>
    <t>v) 250mm equal Tee</t>
  </si>
  <si>
    <t>vi) 250mm x 100mm dia reducing Tee</t>
  </si>
  <si>
    <t>vii) 250mm x 150mm dia reducing Tee</t>
  </si>
  <si>
    <t>viii)  250mm x 200mm dia reducing Tee</t>
  </si>
  <si>
    <t>5.4.8</t>
  </si>
  <si>
    <t>i) Laboratory Testing of HDPE joints</t>
  </si>
  <si>
    <t>ii) Profit on item 5.2.4f (vii) above</t>
  </si>
  <si>
    <t>5.7</t>
  </si>
  <si>
    <t>5.8</t>
  </si>
  <si>
    <t>5.9.1</t>
  </si>
  <si>
    <t>5.9.2</t>
  </si>
  <si>
    <t>Amount</t>
  </si>
  <si>
    <t xml:space="preserve">m) Overheads, charges and profit on items (a-l) above </t>
  </si>
  <si>
    <t>SUBTOTAL 1</t>
  </si>
  <si>
    <t>SUBTOTAL 2</t>
  </si>
  <si>
    <t>GRAND TOTAL</t>
  </si>
  <si>
    <t>i) Community Participation Cost</t>
  </si>
  <si>
    <t>PSA 8.4.6.5</t>
  </si>
  <si>
    <t>Add Escalation  (@ 7% of Subtotal 1) </t>
  </si>
  <si>
    <t>Add Contingencies (@ 10% of Subtotal 2) </t>
  </si>
  <si>
    <t>SUBTOTAL 3</t>
  </si>
  <si>
    <t>Add VAT (15% of Subtotal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</si>
</sst>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R-1C09]* #,##0.00_-;\-[$R-1C09]* #,##0.00_-;_-[$R-1C09]* &quot;-&quot;??_-;_-@_-"/>
    <numFmt numFmtId="165" formatCode="0.0%"/>
    <numFmt numFmtId="166" formatCode="&quot;R&quot;\ #,##0.00"/>
    <numFmt numFmtId="167" formatCode="0.0"/>
    <numFmt numFmtId="168" formatCode="_(* #,##0.00_);_(* \(#,##0.00\);_(* &quot;-&quot;??_);_(@_)"/>
  </numFmts>
  <fonts count="21" x14ac:knownFonts="1">
    <font>
      <sz val="11"/>
      <color theme="1"/>
      <name val="Aptos Narrow"/>
      <family val="2"/>
      <scheme val="minor"/>
    </font>
    <font>
      <sz val="11"/>
      <color theme="1"/>
      <name val="Aptos Narrow"/>
      <family val="2"/>
      <scheme val="minor"/>
    </font>
    <font>
      <sz val="10"/>
      <name val="MS Sans Serif"/>
      <family val="2"/>
    </font>
    <font>
      <sz val="12"/>
      <name val="MS Sans Serif"/>
      <family val="2"/>
    </font>
    <font>
      <sz val="12"/>
      <name val="Arial"/>
      <family val="2"/>
    </font>
    <font>
      <sz val="12"/>
      <color rgb="FFFFFF00"/>
      <name val="MS Sans Serif"/>
      <family val="2"/>
    </font>
    <font>
      <b/>
      <sz val="12"/>
      <name val="Arial"/>
      <family val="2"/>
    </font>
    <font>
      <b/>
      <sz val="12"/>
      <name val="MS Sans Serif"/>
      <family val="2"/>
    </font>
    <font>
      <sz val="12"/>
      <color indexed="57"/>
      <name val="Arial"/>
      <family val="2"/>
    </font>
    <font>
      <sz val="12"/>
      <color rgb="FFFF0000"/>
      <name val="Arial"/>
      <family val="2"/>
    </font>
    <font>
      <sz val="12"/>
      <color indexed="12"/>
      <name val="Arial"/>
      <family val="2"/>
    </font>
    <font>
      <sz val="12"/>
      <name val="Calibri"/>
      <family val="2"/>
    </font>
    <font>
      <sz val="12"/>
      <color indexed="10"/>
      <name val="Arial"/>
      <family val="2"/>
    </font>
    <font>
      <b/>
      <i/>
      <sz val="12"/>
      <name val="Arial"/>
      <family val="2"/>
    </font>
    <font>
      <i/>
      <sz val="12"/>
      <name val="Arial"/>
      <family val="2"/>
    </font>
    <font>
      <sz val="12"/>
      <color theme="1"/>
      <name val="Arial"/>
      <family val="2"/>
    </font>
    <font>
      <sz val="11"/>
      <name val="Arial"/>
      <family val="2"/>
    </font>
    <font>
      <b/>
      <sz val="11"/>
      <name val="Arial"/>
      <family val="2"/>
    </font>
    <font>
      <sz val="11"/>
      <color rgb="FF000000"/>
      <name val="Arial"/>
      <family val="2"/>
    </font>
    <font>
      <b/>
      <sz val="16"/>
      <name val="Arial"/>
      <family val="2"/>
    </font>
    <font>
      <sz val="8"/>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medium">
        <color auto="1"/>
      </top>
      <bottom/>
      <diagonal/>
    </border>
  </borders>
  <cellStyleXfs count="5">
    <xf numFmtId="0" fontId="0" fillId="0" borderId="0"/>
    <xf numFmtId="9" fontId="1" fillId="0" borderId="0" applyFont="0" applyFill="0" applyBorder="0" applyAlignment="0" applyProtection="0"/>
    <xf numFmtId="0" fontId="2" fillId="0" borderId="0"/>
    <xf numFmtId="0" fontId="2" fillId="0" borderId="0"/>
    <xf numFmtId="168" fontId="1" fillId="0" borderId="0" applyFont="0" applyFill="0" applyBorder="0" applyAlignment="0" applyProtection="0"/>
  </cellStyleXfs>
  <cellXfs count="148">
    <xf numFmtId="0" fontId="0" fillId="0" borderId="0" xfId="0"/>
    <xf numFmtId="0" fontId="3" fillId="0" borderId="0" xfId="2" applyFont="1" applyAlignment="1">
      <alignment horizontal="left" vertical="center" wrapText="1"/>
    </xf>
    <xf numFmtId="0" fontId="3" fillId="0" borderId="0" xfId="2" applyFont="1" applyAlignment="1">
      <alignment horizontal="center" vertical="center" wrapText="1"/>
    </xf>
    <xf numFmtId="0" fontId="3" fillId="0" borderId="0" xfId="2" applyFont="1" applyAlignment="1">
      <alignment vertical="center" wrapText="1"/>
    </xf>
    <xf numFmtId="1" fontId="3" fillId="0" borderId="0" xfId="2" applyNumberFormat="1" applyFont="1" applyAlignment="1">
      <alignment horizontal="center" vertical="center" wrapText="1"/>
    </xf>
    <xf numFmtId="4" fontId="3" fillId="0" borderId="0" xfId="2" applyNumberFormat="1" applyFont="1" applyAlignment="1">
      <alignment horizontal="center" vertical="center" wrapText="1"/>
    </xf>
    <xf numFmtId="164" fontId="4" fillId="0" borderId="1" xfId="2" applyNumberFormat="1" applyFont="1" applyBorder="1" applyAlignment="1">
      <alignment vertical="center" wrapText="1"/>
    </xf>
    <xf numFmtId="164" fontId="4" fillId="0" borderId="2" xfId="2" applyNumberFormat="1" applyFont="1" applyBorder="1" applyAlignment="1">
      <alignment vertical="center" wrapText="1"/>
    </xf>
    <xf numFmtId="14" fontId="3" fillId="0" borderId="0" xfId="2" applyNumberFormat="1" applyFont="1" applyAlignment="1">
      <alignment horizontal="center" vertical="center" wrapText="1"/>
    </xf>
    <xf numFmtId="165" fontId="3" fillId="0" borderId="0" xfId="1" applyNumberFormat="1" applyFont="1" applyFill="1" applyAlignment="1" applyProtection="1">
      <alignment horizontal="center" vertical="center" wrapText="1"/>
    </xf>
    <xf numFmtId="0" fontId="5" fillId="0" borderId="0" xfId="2" applyFont="1" applyAlignment="1">
      <alignment horizontal="center" vertical="center" wrapText="1"/>
    </xf>
    <xf numFmtId="165" fontId="5" fillId="0" borderId="0" xfId="1" applyNumberFormat="1" applyFont="1" applyFill="1" applyAlignment="1" applyProtection="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1" fontId="6" fillId="0" borderId="4" xfId="2" applyNumberFormat="1" applyFont="1" applyBorder="1" applyAlignment="1" applyProtection="1">
      <alignment horizontal="center" vertical="center" wrapText="1"/>
      <protection locked="0"/>
    </xf>
    <xf numFmtId="4" fontId="6" fillId="0" borderId="5" xfId="2" applyNumberFormat="1" applyFont="1" applyBorder="1" applyAlignment="1">
      <alignment horizontal="center" vertical="center" wrapText="1"/>
    </xf>
    <xf numFmtId="1" fontId="6" fillId="0" borderId="7" xfId="2" applyNumberFormat="1" applyFont="1" applyBorder="1" applyAlignment="1">
      <alignment horizontal="center" vertical="center" wrapText="1"/>
    </xf>
    <xf numFmtId="0" fontId="6" fillId="0" borderId="2" xfId="2" quotePrefix="1" applyFont="1" applyBorder="1" applyAlignment="1">
      <alignment horizontal="center" vertical="center" wrapText="1"/>
    </xf>
    <xf numFmtId="0" fontId="6" fillId="0" borderId="8" xfId="2" quotePrefix="1" applyFont="1" applyBorder="1" applyAlignment="1">
      <alignment vertical="center" wrapText="1"/>
    </xf>
    <xf numFmtId="0" fontId="4" fillId="0" borderId="2" xfId="2" applyFont="1" applyBorder="1" applyAlignment="1">
      <alignment horizontal="center" vertical="center" wrapText="1"/>
    </xf>
    <xf numFmtId="1" fontId="4" fillId="0" borderId="2" xfId="2" applyNumberFormat="1" applyFont="1" applyBorder="1" applyAlignment="1" applyProtection="1">
      <alignment horizontal="center" vertical="center" wrapText="1"/>
      <protection locked="0"/>
    </xf>
    <xf numFmtId="166" fontId="4" fillId="2" borderId="8" xfId="2" applyNumberFormat="1" applyFont="1" applyFill="1" applyBorder="1" applyAlignment="1">
      <alignment horizontal="center" vertical="center" wrapText="1"/>
    </xf>
    <xf numFmtId="1" fontId="4" fillId="0" borderId="7" xfId="2" applyNumberFormat="1" applyFont="1" applyBorder="1" applyAlignment="1">
      <alignment horizontal="center" vertical="center" wrapText="1"/>
    </xf>
    <xf numFmtId="0" fontId="4" fillId="0" borderId="0" xfId="2" applyFont="1" applyAlignment="1">
      <alignment horizontal="center" vertical="center" wrapText="1"/>
    </xf>
    <xf numFmtId="167" fontId="4" fillId="0" borderId="7" xfId="2" applyNumberFormat="1" applyFont="1" applyBorder="1" applyAlignment="1">
      <alignment horizontal="center" vertical="center" wrapText="1"/>
    </xf>
    <xf numFmtId="0" fontId="4" fillId="0" borderId="2" xfId="2" quotePrefix="1" applyFont="1" applyBorder="1" applyAlignment="1">
      <alignment horizontal="center" vertical="center" wrapText="1"/>
    </xf>
    <xf numFmtId="0" fontId="6" fillId="0" borderId="2" xfId="2" quotePrefix="1" applyFont="1" applyBorder="1" applyAlignment="1">
      <alignment vertical="center" wrapText="1"/>
    </xf>
    <xf numFmtId="0" fontId="4" fillId="0" borderId="2" xfId="2" quotePrefix="1" applyFont="1" applyBorder="1" applyAlignment="1">
      <alignment vertical="center" wrapText="1"/>
    </xf>
    <xf numFmtId="0" fontId="4" fillId="0" borderId="2" xfId="2" applyFont="1" applyBorder="1" applyAlignment="1">
      <alignment vertical="center" wrapText="1"/>
    </xf>
    <xf numFmtId="0" fontId="4" fillId="0" borderId="9" xfId="3" applyFont="1" applyBorder="1" applyAlignment="1">
      <alignment horizontal="left"/>
    </xf>
    <xf numFmtId="0" fontId="4" fillId="0" borderId="9" xfId="3" applyFont="1" applyBorder="1" applyAlignment="1">
      <alignment horizontal="left" vertical="center" wrapText="1"/>
    </xf>
    <xf numFmtId="164" fontId="6" fillId="0" borderId="13" xfId="2" applyNumberFormat="1" applyFont="1" applyBorder="1" applyAlignment="1">
      <alignment vertical="center" wrapText="1"/>
    </xf>
    <xf numFmtId="0" fontId="7" fillId="0" borderId="0" xfId="2" applyFont="1" applyAlignment="1">
      <alignment vertical="center" wrapText="1"/>
    </xf>
    <xf numFmtId="9" fontId="4" fillId="2" borderId="8" xfId="1" applyFont="1" applyFill="1" applyBorder="1" applyAlignment="1" applyProtection="1">
      <alignment horizontal="center" vertical="center" wrapText="1"/>
    </xf>
    <xf numFmtId="0" fontId="4" fillId="0" borderId="9" xfId="3" applyFont="1" applyBorder="1" applyAlignment="1">
      <alignment horizontal="left" vertical="top"/>
    </xf>
    <xf numFmtId="0" fontId="4" fillId="0" borderId="2" xfId="2" applyFont="1" applyBorder="1" applyAlignment="1">
      <alignment horizontal="center" vertical="center"/>
    </xf>
    <xf numFmtId="1" fontId="8" fillId="0" borderId="2" xfId="2" applyNumberFormat="1" applyFont="1" applyBorder="1" applyAlignment="1" applyProtection="1">
      <alignment horizontal="center" vertical="center" wrapText="1"/>
      <protection locked="0"/>
    </xf>
    <xf numFmtId="0" fontId="4" fillId="0" borderId="9" xfId="3" applyFont="1" applyBorder="1" applyAlignment="1">
      <alignment horizontal="left" wrapText="1"/>
    </xf>
    <xf numFmtId="0" fontId="4" fillId="0" borderId="8" xfId="2" applyFont="1" applyBorder="1" applyAlignment="1">
      <alignment horizontal="center" vertical="center" wrapText="1"/>
    </xf>
    <xf numFmtId="0" fontId="4" fillId="0" borderId="2" xfId="3" applyFont="1" applyBorder="1" applyAlignment="1">
      <alignment horizontal="left" vertical="center" wrapText="1"/>
    </xf>
    <xf numFmtId="0" fontId="4" fillId="2" borderId="2" xfId="2" applyFont="1" applyFill="1" applyBorder="1" applyAlignment="1">
      <alignment horizontal="center" vertical="center" wrapText="1"/>
    </xf>
    <xf numFmtId="0" fontId="6" fillId="0" borderId="2" xfId="2" applyFont="1" applyBorder="1" applyAlignment="1">
      <alignment vertical="center" wrapText="1"/>
    </xf>
    <xf numFmtId="0" fontId="6" fillId="0" borderId="7" xfId="2" applyFont="1" applyBorder="1" applyAlignment="1">
      <alignment horizontal="center" vertical="center" wrapText="1"/>
    </xf>
    <xf numFmtId="0" fontId="6" fillId="0" borderId="2" xfId="2" applyFont="1" applyBorder="1" applyAlignment="1">
      <alignment horizontal="center" vertical="center" wrapText="1"/>
    </xf>
    <xf numFmtId="0" fontId="6" fillId="0" borderId="2" xfId="2" applyFont="1" applyBorder="1" applyAlignment="1">
      <alignment horizontal="left" vertical="center" wrapText="1"/>
    </xf>
    <xf numFmtId="0" fontId="4" fillId="0" borderId="7" xfId="2" applyFont="1" applyBorder="1" applyAlignment="1">
      <alignment horizontal="center" vertical="center" wrapText="1"/>
    </xf>
    <xf numFmtId="0" fontId="4" fillId="0" borderId="2" xfId="2" applyFont="1" applyBorder="1" applyAlignment="1">
      <alignment horizontal="left" vertical="center" wrapText="1"/>
    </xf>
    <xf numFmtId="1" fontId="4" fillId="0" borderId="2" xfId="2" applyNumberFormat="1" applyFont="1" applyBorder="1" applyAlignment="1">
      <alignment horizontal="center" vertical="center" wrapText="1"/>
    </xf>
    <xf numFmtId="1" fontId="9" fillId="0" borderId="2" xfId="2" applyNumberFormat="1" applyFont="1" applyBorder="1" applyAlignment="1">
      <alignment horizontal="center" vertical="center" wrapText="1"/>
    </xf>
    <xf numFmtId="0" fontId="6" fillId="0" borderId="7" xfId="2" applyFont="1" applyBorder="1" applyAlignment="1">
      <alignment horizontal="left" vertical="center" wrapText="1"/>
    </xf>
    <xf numFmtId="1" fontId="4" fillId="0" borderId="2" xfId="2" quotePrefix="1" applyNumberFormat="1" applyFont="1" applyBorder="1" applyAlignment="1" applyProtection="1">
      <alignment horizontal="center" vertical="center" wrapText="1"/>
      <protection locked="0"/>
    </xf>
    <xf numFmtId="0" fontId="4" fillId="0" borderId="7" xfId="2" applyFont="1" applyBorder="1" applyAlignment="1">
      <alignment horizontal="left" vertical="center" wrapText="1"/>
    </xf>
    <xf numFmtId="4" fontId="4" fillId="0" borderId="8" xfId="2" applyNumberFormat="1" applyFont="1" applyBorder="1" applyAlignment="1">
      <alignment horizontal="center" vertical="center" wrapText="1"/>
    </xf>
    <xf numFmtId="0" fontId="6" fillId="0" borderId="0" xfId="2" applyFont="1" applyAlignment="1">
      <alignment vertical="center" wrapText="1"/>
    </xf>
    <xf numFmtId="1" fontId="4" fillId="0" borderId="0" xfId="2" applyNumberFormat="1" applyFont="1" applyAlignment="1" applyProtection="1">
      <alignment horizontal="center" vertical="center"/>
      <protection locked="0"/>
    </xf>
    <xf numFmtId="0" fontId="4" fillId="0" borderId="0" xfId="2" quotePrefix="1" applyFont="1" applyAlignment="1">
      <alignment vertical="center" wrapText="1"/>
    </xf>
    <xf numFmtId="0" fontId="4" fillId="0" borderId="0" xfId="2" applyFont="1" applyAlignment="1">
      <alignment vertical="center" wrapText="1"/>
    </xf>
    <xf numFmtId="1" fontId="4" fillId="0" borderId="0" xfId="2" applyNumberFormat="1" applyFont="1" applyAlignment="1">
      <alignment horizontal="center" vertical="center"/>
    </xf>
    <xf numFmtId="166" fontId="4" fillId="0" borderId="8" xfId="2" applyNumberFormat="1" applyFont="1" applyBorder="1" applyAlignment="1">
      <alignment horizontal="center" vertical="center" wrapText="1"/>
    </xf>
    <xf numFmtId="4" fontId="6" fillId="0" borderId="8" xfId="2" applyNumberFormat="1" applyFont="1" applyBorder="1" applyAlignment="1">
      <alignment horizontal="center" vertical="center" wrapText="1"/>
    </xf>
    <xf numFmtId="1" fontId="10" fillId="0" borderId="2" xfId="2" applyNumberFormat="1" applyFont="1" applyBorder="1" applyAlignment="1" applyProtection="1">
      <alignment horizontal="center" vertical="center" wrapText="1"/>
      <protection locked="0"/>
    </xf>
    <xf numFmtId="0" fontId="12" fillId="0" borderId="7" xfId="2" applyFont="1" applyBorder="1" applyAlignment="1">
      <alignment horizontal="center" vertical="center" wrapText="1"/>
    </xf>
    <xf numFmtId="0" fontId="12" fillId="0" borderId="2" xfId="2" applyFont="1" applyBorder="1" applyAlignment="1">
      <alignment horizontal="center" vertical="center"/>
    </xf>
    <xf numFmtId="0" fontId="4" fillId="0" borderId="2" xfId="0" applyFont="1" applyBorder="1" applyAlignment="1">
      <alignment horizontal="left" vertical="center" wrapText="1"/>
    </xf>
    <xf numFmtId="0" fontId="4" fillId="0" borderId="9" xfId="0"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4" fillId="0" borderId="9" xfId="2" applyFont="1" applyBorder="1" applyAlignment="1">
      <alignment horizontal="center" vertical="center" wrapText="1"/>
    </xf>
    <xf numFmtId="0" fontId="4" fillId="0" borderId="9" xfId="2" applyFont="1" applyBorder="1" applyAlignment="1">
      <alignment horizontal="left" vertical="center" wrapText="1"/>
    </xf>
    <xf numFmtId="3" fontId="4" fillId="0" borderId="8" xfId="2" applyNumberFormat="1" applyFont="1" applyBorder="1" applyAlignment="1" applyProtection="1">
      <alignment horizontal="center" vertical="center" wrapText="1"/>
      <protection locked="0"/>
    </xf>
    <xf numFmtId="9" fontId="4" fillId="0" borderId="8" xfId="1" applyFont="1" applyFill="1" applyBorder="1" applyAlignment="1" applyProtection="1">
      <alignment horizontal="center" vertical="center" wrapText="1"/>
    </xf>
    <xf numFmtId="0" fontId="4" fillId="0" borderId="9" xfId="2" applyFont="1" applyBorder="1" applyAlignment="1">
      <alignment horizontal="center" vertical="center"/>
    </xf>
    <xf numFmtId="0" fontId="4" fillId="0" borderId="2" xfId="2" quotePrefix="1" applyFont="1" applyBorder="1" applyAlignment="1">
      <alignment horizontal="left" vertical="center" wrapText="1"/>
    </xf>
    <xf numFmtId="166" fontId="4" fillId="0" borderId="0" xfId="2" applyNumberFormat="1" applyFont="1" applyAlignment="1">
      <alignment horizontal="center" vertical="center" wrapText="1"/>
    </xf>
    <xf numFmtId="0" fontId="12" fillId="0" borderId="2" xfId="2" applyFont="1" applyBorder="1" applyAlignment="1">
      <alignment horizontal="center" vertical="center" wrapText="1"/>
    </xf>
    <xf numFmtId="0" fontId="4" fillId="0" borderId="0" xfId="2" applyFont="1" applyAlignment="1">
      <alignment horizontal="left" vertical="center" wrapText="1"/>
    </xf>
    <xf numFmtId="0" fontId="4" fillId="0" borderId="0" xfId="2" quotePrefix="1" applyFont="1" applyAlignment="1">
      <alignment horizontal="left" vertical="center" wrapText="1"/>
    </xf>
    <xf numFmtId="1" fontId="8" fillId="0" borderId="0" xfId="2" applyNumberFormat="1" applyFont="1" applyAlignment="1" applyProtection="1">
      <alignment horizontal="center" vertical="center"/>
      <protection locked="0"/>
    </xf>
    <xf numFmtId="0" fontId="13" fillId="0" borderId="0" xfId="2" applyFont="1" applyAlignment="1">
      <alignment vertical="center" wrapText="1"/>
    </xf>
    <xf numFmtId="1" fontId="4" fillId="0" borderId="0" xfId="2" applyNumberFormat="1" applyFont="1" applyAlignment="1">
      <alignment horizontal="center" vertical="center" wrapText="1"/>
    </xf>
    <xf numFmtId="0" fontId="6" fillId="0" borderId="0" xfId="2" applyFont="1" applyAlignment="1">
      <alignment horizontal="left" vertical="center" wrapText="1"/>
    </xf>
    <xf numFmtId="0" fontId="14" fillId="0" borderId="0" xfId="2" applyFont="1" applyAlignment="1">
      <alignment vertical="center" wrapText="1"/>
    </xf>
    <xf numFmtId="0" fontId="4" fillId="2" borderId="0" xfId="2" applyFont="1" applyFill="1" applyAlignment="1">
      <alignment vertical="center" wrapText="1"/>
    </xf>
    <xf numFmtId="0" fontId="14" fillId="0" borderId="0" xfId="2" applyFont="1" applyAlignment="1">
      <alignment horizontal="left" vertical="center" wrapText="1"/>
    </xf>
    <xf numFmtId="1" fontId="8" fillId="0" borderId="0" xfId="2" applyNumberFormat="1" applyFont="1" applyAlignment="1">
      <alignment horizontal="center" vertical="center" wrapText="1"/>
    </xf>
    <xf numFmtId="166" fontId="6" fillId="0" borderId="8" xfId="2" applyNumberFormat="1" applyFont="1" applyBorder="1" applyAlignment="1">
      <alignment horizontal="center" vertical="center" wrapText="1"/>
    </xf>
    <xf numFmtId="1" fontId="15" fillId="0" borderId="0" xfId="2" applyNumberFormat="1" applyFont="1" applyAlignment="1">
      <alignment horizontal="center" vertical="center"/>
    </xf>
    <xf numFmtId="9" fontId="4" fillId="0" borderId="2" xfId="1" applyFont="1" applyBorder="1" applyAlignment="1" applyProtection="1">
      <alignment vertical="center" wrapText="1"/>
    </xf>
    <xf numFmtId="4" fontId="16" fillId="0" borderId="0" xfId="2" applyNumberFormat="1" applyFont="1" applyAlignment="1">
      <alignment horizontal="right" vertical="center"/>
    </xf>
    <xf numFmtId="168" fontId="16" fillId="0" borderId="0" xfId="4" applyFont="1" applyFill="1" applyBorder="1" applyAlignment="1" applyProtection="1">
      <alignment horizontal="right" vertical="center"/>
    </xf>
    <xf numFmtId="4" fontId="16" fillId="0" borderId="0" xfId="2" applyNumberFormat="1" applyFont="1" applyAlignment="1">
      <alignment horizontal="center" vertical="center"/>
    </xf>
    <xf numFmtId="0" fontId="16" fillId="0" borderId="0" xfId="2" applyFont="1" applyAlignment="1">
      <alignment horizontal="center" vertical="center"/>
    </xf>
    <xf numFmtId="0" fontId="16" fillId="0" borderId="0" xfId="2" applyFont="1" applyAlignment="1">
      <alignment vertical="center" wrapText="1"/>
    </xf>
    <xf numFmtId="0" fontId="16" fillId="0" borderId="0" xfId="2" applyFont="1" applyAlignment="1">
      <alignment vertical="center"/>
    </xf>
    <xf numFmtId="2" fontId="16" fillId="0" borderId="0" xfId="4" applyNumberFormat="1" applyFont="1" applyFill="1" applyBorder="1" applyAlignment="1" applyProtection="1">
      <alignment horizontal="center" vertical="center"/>
    </xf>
    <xf numFmtId="168" fontId="17" fillId="0" borderId="0" xfId="4" applyFont="1" applyFill="1" applyBorder="1" applyAlignment="1" applyProtection="1">
      <alignment horizontal="right" vertical="center"/>
    </xf>
    <xf numFmtId="4" fontId="16" fillId="0" borderId="16" xfId="2" applyNumberFormat="1" applyFont="1" applyBorder="1" applyAlignment="1">
      <alignment horizontal="center" vertical="center"/>
    </xf>
    <xf numFmtId="4" fontId="16" fillId="0" borderId="16" xfId="2" applyNumberFormat="1" applyFont="1" applyBorder="1" applyAlignment="1">
      <alignment horizontal="right" vertical="center"/>
    </xf>
    <xf numFmtId="4" fontId="17" fillId="0" borderId="16" xfId="2" applyNumberFormat="1" applyFont="1" applyBorder="1" applyAlignment="1">
      <alignment horizontal="center" vertical="center"/>
    </xf>
    <xf numFmtId="4" fontId="17" fillId="0" borderId="16" xfId="2" applyNumberFormat="1" applyFont="1" applyBorder="1" applyAlignment="1">
      <alignment horizontal="right" vertical="center"/>
    </xf>
    <xf numFmtId="4" fontId="4" fillId="0" borderId="16" xfId="2" applyNumberFormat="1" applyFont="1" applyBorder="1" applyAlignment="1">
      <alignment horizontal="right" vertical="center"/>
    </xf>
    <xf numFmtId="164" fontId="6" fillId="0" borderId="6" xfId="2" applyNumberFormat="1" applyFont="1" applyBorder="1" applyAlignment="1">
      <alignment vertical="center" wrapText="1"/>
    </xf>
    <xf numFmtId="0" fontId="3" fillId="3" borderId="0" xfId="2" applyFont="1" applyFill="1" applyAlignment="1">
      <alignment vertical="center" wrapText="1"/>
    </xf>
    <xf numFmtId="0" fontId="4" fillId="0" borderId="20" xfId="2" applyFont="1" applyBorder="1" applyAlignment="1">
      <alignment horizontal="center" vertical="center" wrapText="1"/>
    </xf>
    <xf numFmtId="164" fontId="4" fillId="0" borderId="0" xfId="2" applyNumberFormat="1" applyFont="1" applyAlignment="1">
      <alignment vertical="center" wrapText="1"/>
    </xf>
    <xf numFmtId="0" fontId="4" fillId="0" borderId="14" xfId="2" applyFont="1" applyBorder="1" applyAlignment="1">
      <alignment horizontal="center" vertical="center" wrapText="1"/>
    </xf>
    <xf numFmtId="0" fontId="4" fillId="0" borderId="14" xfId="2" applyFont="1" applyBorder="1" applyAlignment="1">
      <alignment horizontal="center" vertical="center"/>
    </xf>
    <xf numFmtId="1" fontId="4" fillId="0" borderId="2" xfId="2" applyNumberFormat="1" applyFont="1" applyBorder="1" applyAlignment="1">
      <alignment horizontal="center" vertical="center"/>
    </xf>
    <xf numFmtId="1" fontId="4" fillId="0" borderId="14" xfId="2" applyNumberFormat="1" applyFont="1" applyBorder="1" applyAlignment="1">
      <alignment horizontal="center" vertical="center"/>
    </xf>
    <xf numFmtId="164" fontId="4" fillId="0" borderId="9" xfId="2" applyNumberFormat="1" applyFont="1" applyBorder="1" applyAlignment="1">
      <alignment vertical="center" wrapText="1"/>
    </xf>
    <xf numFmtId="166" fontId="4" fillId="0" borderId="2" xfId="2" applyNumberFormat="1" applyFont="1" applyBorder="1" applyAlignment="1">
      <alignment horizontal="center" vertical="center" wrapText="1"/>
    </xf>
    <xf numFmtId="166" fontId="4" fillId="0" borderId="14" xfId="2" applyNumberFormat="1" applyFont="1" applyBorder="1" applyAlignment="1">
      <alignment horizontal="center" vertical="center" wrapText="1"/>
    </xf>
    <xf numFmtId="1" fontId="4" fillId="0" borderId="2" xfId="2" quotePrefix="1" applyNumberFormat="1" applyFont="1" applyBorder="1" applyAlignment="1">
      <alignment horizontal="center" vertical="center" wrapText="1"/>
    </xf>
    <xf numFmtId="166" fontId="4" fillId="0" borderId="8" xfId="2" applyNumberFormat="1" applyFont="1" applyBorder="1" applyAlignment="1" applyProtection="1">
      <alignment horizontal="center" vertical="center" wrapText="1"/>
      <protection locked="0"/>
    </xf>
    <xf numFmtId="0" fontId="3" fillId="0" borderId="21" xfId="2" applyFont="1" applyBorder="1" applyAlignment="1">
      <alignment vertical="center" wrapText="1"/>
    </xf>
    <xf numFmtId="167" fontId="4" fillId="0" borderId="20" xfId="2" applyNumberFormat="1" applyFont="1" applyBorder="1" applyAlignment="1">
      <alignment horizontal="center" vertical="center" wrapText="1"/>
    </xf>
    <xf numFmtId="164" fontId="6" fillId="0" borderId="6" xfId="2" applyNumberFormat="1" applyFont="1" applyBorder="1" applyAlignment="1">
      <alignment horizontal="center" vertical="center" wrapText="1"/>
    </xf>
    <xf numFmtId="1" fontId="4" fillId="0" borderId="0" xfId="2" applyNumberFormat="1" applyFont="1" applyAlignment="1" applyProtection="1">
      <alignment horizontal="center" vertical="center" wrapText="1"/>
      <protection locked="0"/>
    </xf>
    <xf numFmtId="9" fontId="4" fillId="0" borderId="2" xfId="1" applyFont="1" applyFill="1" applyBorder="1" applyAlignment="1" applyProtection="1">
      <alignment horizontal="center" vertical="center" wrapText="1"/>
    </xf>
    <xf numFmtId="166" fontId="4" fillId="2" borderId="14" xfId="2" applyNumberFormat="1" applyFont="1" applyFill="1" applyBorder="1" applyAlignment="1">
      <alignment horizontal="center" vertical="center" wrapText="1"/>
    </xf>
    <xf numFmtId="164" fontId="4" fillId="0" borderId="14" xfId="2" applyNumberFormat="1" applyFont="1" applyBorder="1" applyAlignment="1">
      <alignment vertical="center" wrapText="1"/>
    </xf>
    <xf numFmtId="0" fontId="17" fillId="0" borderId="17" xfId="2" applyFont="1" applyBorder="1" applyAlignment="1">
      <alignment vertical="center" wrapText="1"/>
    </xf>
    <xf numFmtId="0" fontId="17" fillId="0" borderId="18" xfId="2" applyFont="1" applyBorder="1" applyAlignment="1">
      <alignment vertical="center" wrapText="1"/>
    </xf>
    <xf numFmtId="0" fontId="17" fillId="0" borderId="19" xfId="2" applyFont="1" applyBorder="1" applyAlignment="1">
      <alignment vertical="center" wrapText="1"/>
    </xf>
    <xf numFmtId="0" fontId="18" fillId="0" borderId="17" xfId="0" applyFont="1" applyBorder="1" applyAlignment="1">
      <alignment vertical="center"/>
    </xf>
    <xf numFmtId="0" fontId="18" fillId="0" borderId="18" xfId="0" applyFont="1" applyBorder="1" applyAlignment="1">
      <alignment vertical="center"/>
    </xf>
    <xf numFmtId="0" fontId="18" fillId="0" borderId="19" xfId="0" applyFont="1" applyBorder="1" applyAlignment="1">
      <alignment vertical="center"/>
    </xf>
    <xf numFmtId="167" fontId="6" fillId="0" borderId="10" xfId="2" applyNumberFormat="1" applyFont="1" applyBorder="1" applyAlignment="1">
      <alignment horizontal="left" vertical="center" wrapText="1"/>
    </xf>
    <xf numFmtId="167" fontId="6" fillId="0" borderId="11" xfId="2" applyNumberFormat="1" applyFont="1" applyBorder="1" applyAlignment="1">
      <alignment horizontal="left" vertical="center" wrapText="1"/>
    </xf>
    <xf numFmtId="0" fontId="6" fillId="0" borderId="10" xfId="2" applyFont="1" applyBorder="1" applyAlignment="1">
      <alignment horizontal="left" vertical="center" wrapText="1"/>
    </xf>
    <xf numFmtId="0" fontId="6" fillId="0" borderId="11" xfId="2" applyFont="1" applyBorder="1" applyAlignment="1">
      <alignment horizontal="left" vertical="center" wrapText="1"/>
    </xf>
    <xf numFmtId="167" fontId="6" fillId="0" borderId="12" xfId="2" applyNumberFormat="1" applyFont="1" applyBorder="1" applyAlignment="1">
      <alignment horizontal="left" vertical="center" wrapText="1"/>
    </xf>
    <xf numFmtId="0" fontId="6" fillId="0" borderId="15" xfId="2" applyFont="1" applyBorder="1" applyAlignment="1">
      <alignment horizontal="left" vertical="center" wrapText="1"/>
    </xf>
    <xf numFmtId="0" fontId="17" fillId="0" borderId="17" xfId="2" applyFont="1" applyBorder="1" applyAlignment="1">
      <alignment vertical="center" wrapText="1"/>
    </xf>
    <xf numFmtId="0" fontId="17" fillId="0" borderId="18" xfId="2" applyFont="1" applyBorder="1" applyAlignment="1">
      <alignment vertical="center" wrapText="1"/>
    </xf>
    <xf numFmtId="0" fontId="17" fillId="0" borderId="19" xfId="2" applyFont="1" applyBorder="1" applyAlignment="1">
      <alignment vertical="center" wrapText="1"/>
    </xf>
    <xf numFmtId="0" fontId="18" fillId="0" borderId="17" xfId="0" applyFont="1" applyBorder="1" applyAlignment="1">
      <alignment vertical="center"/>
    </xf>
    <xf numFmtId="0" fontId="18" fillId="0" borderId="18" xfId="0" applyFont="1" applyBorder="1" applyAlignment="1">
      <alignment vertical="center"/>
    </xf>
    <xf numFmtId="0" fontId="18" fillId="0" borderId="19" xfId="0" applyFont="1" applyBorder="1" applyAlignment="1">
      <alignment vertical="center"/>
    </xf>
    <xf numFmtId="0" fontId="16" fillId="0" borderId="17" xfId="2" applyFont="1" applyBorder="1" applyAlignment="1">
      <alignment horizontal="center" vertical="center"/>
    </xf>
    <xf numFmtId="0" fontId="16" fillId="0" borderId="18" xfId="2" applyFont="1" applyBorder="1" applyAlignment="1">
      <alignment horizontal="center" vertical="center"/>
    </xf>
    <xf numFmtId="0" fontId="16" fillId="0" borderId="19" xfId="2" applyFont="1" applyBorder="1" applyAlignment="1">
      <alignment horizontal="center" vertical="center"/>
    </xf>
    <xf numFmtId="0" fontId="16" fillId="0" borderId="17" xfId="2" applyFont="1" applyBorder="1" applyAlignment="1">
      <alignment vertical="center" wrapText="1"/>
    </xf>
    <xf numFmtId="0" fontId="16" fillId="0" borderId="18" xfId="2" applyFont="1" applyBorder="1" applyAlignment="1">
      <alignment vertical="center" wrapText="1"/>
    </xf>
    <xf numFmtId="0" fontId="16" fillId="0" borderId="19" xfId="2" applyFont="1" applyBorder="1" applyAlignment="1">
      <alignment vertical="center" wrapText="1"/>
    </xf>
    <xf numFmtId="0" fontId="17" fillId="0" borderId="17" xfId="2" applyFont="1" applyBorder="1" applyAlignment="1">
      <alignment horizontal="center" vertical="center"/>
    </xf>
    <xf numFmtId="0" fontId="17" fillId="0" borderId="18" xfId="2" applyFont="1" applyBorder="1" applyAlignment="1">
      <alignment horizontal="center" vertical="center"/>
    </xf>
    <xf numFmtId="0" fontId="17" fillId="0" borderId="19" xfId="2" applyFont="1" applyBorder="1" applyAlignment="1">
      <alignment horizontal="center" vertical="center"/>
    </xf>
    <xf numFmtId="4" fontId="19" fillId="0" borderId="0" xfId="2" applyNumberFormat="1" applyFont="1" applyAlignment="1">
      <alignment horizontal="center" vertical="center"/>
    </xf>
  </cellXfs>
  <cellStyles count="5">
    <cellStyle name="Comma 2" xfId="4" xr:uid="{9CD8A236-7873-4544-91A8-F06608EAE9CA}"/>
    <cellStyle name="Normal" xfId="0" builtinId="0"/>
    <cellStyle name="Normal 2" xfId="2" xr:uid="{76F47099-50D8-44C8-A664-DB94BAA6F269}"/>
    <cellStyle name="Normal_Schedules" xfId="3" xr:uid="{20D1B652-A78C-4C80-8439-3F27A13C1FCE}"/>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Nsuku Shibambu" id="{AE598FD3-47CD-408D-8F6A-900D5AC4FEDF}" userId="Nsuku Shibambu"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92" dT="2026-02-03T13:48:35.28" personId="{AE598FD3-47CD-408D-8F6A-900D5AC4FEDF}" id="{9D4324C8-7FCA-40AC-A5A1-91979E35F8A7}">
    <text xml:space="preserve">This assumes that 42m would be subcontracted, which is not possible and results in a high uncompetitive amount in the BoQ. Estimate 20% of the contract value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549F0-D156-451C-A95A-EDE3E174A583}">
  <dimension ref="A1:I563"/>
  <sheetViews>
    <sheetView tabSelected="1" view="pageBreakPreview" topLeftCell="A554" zoomScaleNormal="100" zoomScaleSheetLayoutView="100" workbookViewId="0">
      <selection activeCell="C566" sqref="C566"/>
    </sheetView>
  </sheetViews>
  <sheetFormatPr defaultRowHeight="15.6" x14ac:dyDescent="0.3"/>
  <cols>
    <col min="1" max="1" width="10.109375" style="1" bestFit="1" customWidth="1"/>
    <col min="2" max="2" width="15.6640625" style="2" customWidth="1"/>
    <col min="3" max="3" width="51.77734375" style="3" customWidth="1"/>
    <col min="4" max="4" width="13.6640625" style="2" bestFit="1" customWidth="1"/>
    <col min="5" max="5" width="17.6640625" style="4" bestFit="1" customWidth="1"/>
    <col min="6" max="6" width="20.109375" style="5" customWidth="1"/>
    <col min="7" max="7" width="19.5546875" style="7" customWidth="1"/>
    <col min="8" max="173" width="8.88671875" style="3"/>
    <col min="174" max="174" width="11.88671875" style="3" customWidth="1"/>
    <col min="175" max="175" width="18.44140625" style="3" customWidth="1"/>
    <col min="176" max="176" width="46.44140625" style="3" customWidth="1"/>
    <col min="177" max="178" width="12.5546875" style="3" customWidth="1"/>
    <col min="179" max="179" width="14.109375" style="3" customWidth="1"/>
    <col min="180" max="180" width="15.88671875" style="3" customWidth="1"/>
    <col min="181" max="181" width="8.88671875" style="3"/>
    <col min="182" max="182" width="9.44140625" style="3" bestFit="1" customWidth="1"/>
    <col min="183" max="183" width="11.33203125" style="3" bestFit="1" customWidth="1"/>
    <col min="184" max="429" width="8.88671875" style="3"/>
    <col min="430" max="430" width="11.88671875" style="3" customWidth="1"/>
    <col min="431" max="431" width="18.44140625" style="3" customWidth="1"/>
    <col min="432" max="432" width="46.44140625" style="3" customWidth="1"/>
    <col min="433" max="434" width="12.5546875" style="3" customWidth="1"/>
    <col min="435" max="435" width="14.109375" style="3" customWidth="1"/>
    <col min="436" max="436" width="15.88671875" style="3" customWidth="1"/>
    <col min="437" max="437" width="8.88671875" style="3"/>
    <col min="438" max="438" width="9.44140625" style="3" bestFit="1" customWidth="1"/>
    <col min="439" max="439" width="11.33203125" style="3" bestFit="1" customWidth="1"/>
    <col min="440" max="685" width="8.88671875" style="3"/>
    <col min="686" max="686" width="11.88671875" style="3" customWidth="1"/>
    <col min="687" max="687" width="18.44140625" style="3" customWidth="1"/>
    <col min="688" max="688" width="46.44140625" style="3" customWidth="1"/>
    <col min="689" max="690" width="12.5546875" style="3" customWidth="1"/>
    <col min="691" max="691" width="14.109375" style="3" customWidth="1"/>
    <col min="692" max="692" width="15.88671875" style="3" customWidth="1"/>
    <col min="693" max="693" width="8.88671875" style="3"/>
    <col min="694" max="694" width="9.44140625" style="3" bestFit="1" customWidth="1"/>
    <col min="695" max="695" width="11.33203125" style="3" bestFit="1" customWidth="1"/>
    <col min="696" max="941" width="8.88671875" style="3"/>
    <col min="942" max="942" width="11.88671875" style="3" customWidth="1"/>
    <col min="943" max="943" width="18.44140625" style="3" customWidth="1"/>
    <col min="944" max="944" width="46.44140625" style="3" customWidth="1"/>
    <col min="945" max="946" width="12.5546875" style="3" customWidth="1"/>
    <col min="947" max="947" width="14.109375" style="3" customWidth="1"/>
    <col min="948" max="948" width="15.88671875" style="3" customWidth="1"/>
    <col min="949" max="949" width="8.88671875" style="3"/>
    <col min="950" max="950" width="9.44140625" style="3" bestFit="1" customWidth="1"/>
    <col min="951" max="951" width="11.33203125" style="3" bestFit="1" customWidth="1"/>
    <col min="952" max="1197" width="8.88671875" style="3"/>
    <col min="1198" max="1198" width="11.88671875" style="3" customWidth="1"/>
    <col min="1199" max="1199" width="18.44140625" style="3" customWidth="1"/>
    <col min="1200" max="1200" width="46.44140625" style="3" customWidth="1"/>
    <col min="1201" max="1202" width="12.5546875" style="3" customWidth="1"/>
    <col min="1203" max="1203" width="14.109375" style="3" customWidth="1"/>
    <col min="1204" max="1204" width="15.88671875" style="3" customWidth="1"/>
    <col min="1205" max="1205" width="8.88671875" style="3"/>
    <col min="1206" max="1206" width="9.44140625" style="3" bestFit="1" customWidth="1"/>
    <col min="1207" max="1207" width="11.33203125" style="3" bestFit="1" customWidth="1"/>
    <col min="1208" max="1453" width="8.88671875" style="3"/>
    <col min="1454" max="1454" width="11.88671875" style="3" customWidth="1"/>
    <col min="1455" max="1455" width="18.44140625" style="3" customWidth="1"/>
    <col min="1456" max="1456" width="46.44140625" style="3" customWidth="1"/>
    <col min="1457" max="1458" width="12.5546875" style="3" customWidth="1"/>
    <col min="1459" max="1459" width="14.109375" style="3" customWidth="1"/>
    <col min="1460" max="1460" width="15.88671875" style="3" customWidth="1"/>
    <col min="1461" max="1461" width="8.88671875" style="3"/>
    <col min="1462" max="1462" width="9.44140625" style="3" bestFit="1" customWidth="1"/>
    <col min="1463" max="1463" width="11.33203125" style="3" bestFit="1" customWidth="1"/>
    <col min="1464" max="1709" width="8.88671875" style="3"/>
    <col min="1710" max="1710" width="11.88671875" style="3" customWidth="1"/>
    <col min="1711" max="1711" width="18.44140625" style="3" customWidth="1"/>
    <col min="1712" max="1712" width="46.44140625" style="3" customWidth="1"/>
    <col min="1713" max="1714" width="12.5546875" style="3" customWidth="1"/>
    <col min="1715" max="1715" width="14.109375" style="3" customWidth="1"/>
    <col min="1716" max="1716" width="15.88671875" style="3" customWidth="1"/>
    <col min="1717" max="1717" width="8.88671875" style="3"/>
    <col min="1718" max="1718" width="9.44140625" style="3" bestFit="1" customWidth="1"/>
    <col min="1719" max="1719" width="11.33203125" style="3" bestFit="1" customWidth="1"/>
    <col min="1720" max="1965" width="8.88671875" style="3"/>
    <col min="1966" max="1966" width="11.88671875" style="3" customWidth="1"/>
    <col min="1967" max="1967" width="18.44140625" style="3" customWidth="1"/>
    <col min="1968" max="1968" width="46.44140625" style="3" customWidth="1"/>
    <col min="1969" max="1970" width="12.5546875" style="3" customWidth="1"/>
    <col min="1971" max="1971" width="14.109375" style="3" customWidth="1"/>
    <col min="1972" max="1972" width="15.88671875" style="3" customWidth="1"/>
    <col min="1973" max="1973" width="8.88671875" style="3"/>
    <col min="1974" max="1974" width="9.44140625" style="3" bestFit="1" customWidth="1"/>
    <col min="1975" max="1975" width="11.33203125" style="3" bestFit="1" customWidth="1"/>
    <col min="1976" max="2221" width="8.88671875" style="3"/>
    <col min="2222" max="2222" width="11.88671875" style="3" customWidth="1"/>
    <col min="2223" max="2223" width="18.44140625" style="3" customWidth="1"/>
    <col min="2224" max="2224" width="46.44140625" style="3" customWidth="1"/>
    <col min="2225" max="2226" width="12.5546875" style="3" customWidth="1"/>
    <col min="2227" max="2227" width="14.109375" style="3" customWidth="1"/>
    <col min="2228" max="2228" width="15.88671875" style="3" customWidth="1"/>
    <col min="2229" max="2229" width="8.88671875" style="3"/>
    <col min="2230" max="2230" width="9.44140625" style="3" bestFit="1" customWidth="1"/>
    <col min="2231" max="2231" width="11.33203125" style="3" bestFit="1" customWidth="1"/>
    <col min="2232" max="2477" width="8.88671875" style="3"/>
    <col min="2478" max="2478" width="11.88671875" style="3" customWidth="1"/>
    <col min="2479" max="2479" width="18.44140625" style="3" customWidth="1"/>
    <col min="2480" max="2480" width="46.44140625" style="3" customWidth="1"/>
    <col min="2481" max="2482" width="12.5546875" style="3" customWidth="1"/>
    <col min="2483" max="2483" width="14.109375" style="3" customWidth="1"/>
    <col min="2484" max="2484" width="15.88671875" style="3" customWidth="1"/>
    <col min="2485" max="2485" width="8.88671875" style="3"/>
    <col min="2486" max="2486" width="9.44140625" style="3" bestFit="1" customWidth="1"/>
    <col min="2487" max="2487" width="11.33203125" style="3" bestFit="1" customWidth="1"/>
    <col min="2488" max="2733" width="8.88671875" style="3"/>
    <col min="2734" max="2734" width="11.88671875" style="3" customWidth="1"/>
    <col min="2735" max="2735" width="18.44140625" style="3" customWidth="1"/>
    <col min="2736" max="2736" width="46.44140625" style="3" customWidth="1"/>
    <col min="2737" max="2738" width="12.5546875" style="3" customWidth="1"/>
    <col min="2739" max="2739" width="14.109375" style="3" customWidth="1"/>
    <col min="2740" max="2740" width="15.88671875" style="3" customWidth="1"/>
    <col min="2741" max="2741" width="8.88671875" style="3"/>
    <col min="2742" max="2742" width="9.44140625" style="3" bestFit="1" customWidth="1"/>
    <col min="2743" max="2743" width="11.33203125" style="3" bestFit="1" customWidth="1"/>
    <col min="2744" max="2989" width="8.88671875" style="3"/>
    <col min="2990" max="2990" width="11.88671875" style="3" customWidth="1"/>
    <col min="2991" max="2991" width="18.44140625" style="3" customWidth="1"/>
    <col min="2992" max="2992" width="46.44140625" style="3" customWidth="1"/>
    <col min="2993" max="2994" width="12.5546875" style="3" customWidth="1"/>
    <col min="2995" max="2995" width="14.109375" style="3" customWidth="1"/>
    <col min="2996" max="2996" width="15.88671875" style="3" customWidth="1"/>
    <col min="2997" max="2997" width="8.88671875" style="3"/>
    <col min="2998" max="2998" width="9.44140625" style="3" bestFit="1" customWidth="1"/>
    <col min="2999" max="2999" width="11.33203125" style="3" bestFit="1" customWidth="1"/>
    <col min="3000" max="3245" width="8.88671875" style="3"/>
    <col min="3246" max="3246" width="11.88671875" style="3" customWidth="1"/>
    <col min="3247" max="3247" width="18.44140625" style="3" customWidth="1"/>
    <col min="3248" max="3248" width="46.44140625" style="3" customWidth="1"/>
    <col min="3249" max="3250" width="12.5546875" style="3" customWidth="1"/>
    <col min="3251" max="3251" width="14.109375" style="3" customWidth="1"/>
    <col min="3252" max="3252" width="15.88671875" style="3" customWidth="1"/>
    <col min="3253" max="3253" width="8.88671875" style="3"/>
    <col min="3254" max="3254" width="9.44140625" style="3" bestFit="1" customWidth="1"/>
    <col min="3255" max="3255" width="11.33203125" style="3" bestFit="1" customWidth="1"/>
    <col min="3256" max="3501" width="8.88671875" style="3"/>
    <col min="3502" max="3502" width="11.88671875" style="3" customWidth="1"/>
    <col min="3503" max="3503" width="18.44140625" style="3" customWidth="1"/>
    <col min="3504" max="3504" width="46.44140625" style="3" customWidth="1"/>
    <col min="3505" max="3506" width="12.5546875" style="3" customWidth="1"/>
    <col min="3507" max="3507" width="14.109375" style="3" customWidth="1"/>
    <col min="3508" max="3508" width="15.88671875" style="3" customWidth="1"/>
    <col min="3509" max="3509" width="8.88671875" style="3"/>
    <col min="3510" max="3510" width="9.44140625" style="3" bestFit="1" customWidth="1"/>
    <col min="3511" max="3511" width="11.33203125" style="3" bestFit="1" customWidth="1"/>
    <col min="3512" max="3757" width="8.88671875" style="3"/>
    <col min="3758" max="3758" width="11.88671875" style="3" customWidth="1"/>
    <col min="3759" max="3759" width="18.44140625" style="3" customWidth="1"/>
    <col min="3760" max="3760" width="46.44140625" style="3" customWidth="1"/>
    <col min="3761" max="3762" width="12.5546875" style="3" customWidth="1"/>
    <col min="3763" max="3763" width="14.109375" style="3" customWidth="1"/>
    <col min="3764" max="3764" width="15.88671875" style="3" customWidth="1"/>
    <col min="3765" max="3765" width="8.88671875" style="3"/>
    <col min="3766" max="3766" width="9.44140625" style="3" bestFit="1" customWidth="1"/>
    <col min="3767" max="3767" width="11.33203125" style="3" bestFit="1" customWidth="1"/>
    <col min="3768" max="4013" width="8.88671875" style="3"/>
    <col min="4014" max="4014" width="11.88671875" style="3" customWidth="1"/>
    <col min="4015" max="4015" width="18.44140625" style="3" customWidth="1"/>
    <col min="4016" max="4016" width="46.44140625" style="3" customWidth="1"/>
    <col min="4017" max="4018" width="12.5546875" style="3" customWidth="1"/>
    <col min="4019" max="4019" width="14.109375" style="3" customWidth="1"/>
    <col min="4020" max="4020" width="15.88671875" style="3" customWidth="1"/>
    <col min="4021" max="4021" width="8.88671875" style="3"/>
    <col min="4022" max="4022" width="9.44140625" style="3" bestFit="1" customWidth="1"/>
    <col min="4023" max="4023" width="11.33203125" style="3" bestFit="1" customWidth="1"/>
    <col min="4024" max="4269" width="8.88671875" style="3"/>
    <col min="4270" max="4270" width="11.88671875" style="3" customWidth="1"/>
    <col min="4271" max="4271" width="18.44140625" style="3" customWidth="1"/>
    <col min="4272" max="4272" width="46.44140625" style="3" customWidth="1"/>
    <col min="4273" max="4274" width="12.5546875" style="3" customWidth="1"/>
    <col min="4275" max="4275" width="14.109375" style="3" customWidth="1"/>
    <col min="4276" max="4276" width="15.88671875" style="3" customWidth="1"/>
    <col min="4277" max="4277" width="8.88671875" style="3"/>
    <col min="4278" max="4278" width="9.44140625" style="3" bestFit="1" customWidth="1"/>
    <col min="4279" max="4279" width="11.33203125" style="3" bestFit="1" customWidth="1"/>
    <col min="4280" max="4525" width="8.88671875" style="3"/>
    <col min="4526" max="4526" width="11.88671875" style="3" customWidth="1"/>
    <col min="4527" max="4527" width="18.44140625" style="3" customWidth="1"/>
    <col min="4528" max="4528" width="46.44140625" style="3" customWidth="1"/>
    <col min="4529" max="4530" width="12.5546875" style="3" customWidth="1"/>
    <col min="4531" max="4531" width="14.109375" style="3" customWidth="1"/>
    <col min="4532" max="4532" width="15.88671875" style="3" customWidth="1"/>
    <col min="4533" max="4533" width="8.88671875" style="3"/>
    <col min="4534" max="4534" width="9.44140625" style="3" bestFit="1" customWidth="1"/>
    <col min="4535" max="4535" width="11.33203125" style="3" bestFit="1" customWidth="1"/>
    <col min="4536" max="4781" width="8.88671875" style="3"/>
    <col min="4782" max="4782" width="11.88671875" style="3" customWidth="1"/>
    <col min="4783" max="4783" width="18.44140625" style="3" customWidth="1"/>
    <col min="4784" max="4784" width="46.44140625" style="3" customWidth="1"/>
    <col min="4785" max="4786" width="12.5546875" style="3" customWidth="1"/>
    <col min="4787" max="4787" width="14.109375" style="3" customWidth="1"/>
    <col min="4788" max="4788" width="15.88671875" style="3" customWidth="1"/>
    <col min="4789" max="4789" width="8.88671875" style="3"/>
    <col min="4790" max="4790" width="9.44140625" style="3" bestFit="1" customWidth="1"/>
    <col min="4791" max="4791" width="11.33203125" style="3" bestFit="1" customWidth="1"/>
    <col min="4792" max="5037" width="8.88671875" style="3"/>
    <col min="5038" max="5038" width="11.88671875" style="3" customWidth="1"/>
    <col min="5039" max="5039" width="18.44140625" style="3" customWidth="1"/>
    <col min="5040" max="5040" width="46.44140625" style="3" customWidth="1"/>
    <col min="5041" max="5042" width="12.5546875" style="3" customWidth="1"/>
    <col min="5043" max="5043" width="14.109375" style="3" customWidth="1"/>
    <col min="5044" max="5044" width="15.88671875" style="3" customWidth="1"/>
    <col min="5045" max="5045" width="8.88671875" style="3"/>
    <col min="5046" max="5046" width="9.44140625" style="3" bestFit="1" customWidth="1"/>
    <col min="5047" max="5047" width="11.33203125" style="3" bestFit="1" customWidth="1"/>
    <col min="5048" max="5293" width="8.88671875" style="3"/>
    <col min="5294" max="5294" width="11.88671875" style="3" customWidth="1"/>
    <col min="5295" max="5295" width="18.44140625" style="3" customWidth="1"/>
    <col min="5296" max="5296" width="46.44140625" style="3" customWidth="1"/>
    <col min="5297" max="5298" width="12.5546875" style="3" customWidth="1"/>
    <col min="5299" max="5299" width="14.109375" style="3" customWidth="1"/>
    <col min="5300" max="5300" width="15.88671875" style="3" customWidth="1"/>
    <col min="5301" max="5301" width="8.88671875" style="3"/>
    <col min="5302" max="5302" width="9.44140625" style="3" bestFit="1" customWidth="1"/>
    <col min="5303" max="5303" width="11.33203125" style="3" bestFit="1" customWidth="1"/>
    <col min="5304" max="5549" width="8.88671875" style="3"/>
    <col min="5550" max="5550" width="11.88671875" style="3" customWidth="1"/>
    <col min="5551" max="5551" width="18.44140625" style="3" customWidth="1"/>
    <col min="5552" max="5552" width="46.44140625" style="3" customWidth="1"/>
    <col min="5553" max="5554" width="12.5546875" style="3" customWidth="1"/>
    <col min="5555" max="5555" width="14.109375" style="3" customWidth="1"/>
    <col min="5556" max="5556" width="15.88671875" style="3" customWidth="1"/>
    <col min="5557" max="5557" width="8.88671875" style="3"/>
    <col min="5558" max="5558" width="9.44140625" style="3" bestFit="1" customWidth="1"/>
    <col min="5559" max="5559" width="11.33203125" style="3" bestFit="1" customWidth="1"/>
    <col min="5560" max="5805" width="8.88671875" style="3"/>
    <col min="5806" max="5806" width="11.88671875" style="3" customWidth="1"/>
    <col min="5807" max="5807" width="18.44140625" style="3" customWidth="1"/>
    <col min="5808" max="5808" width="46.44140625" style="3" customWidth="1"/>
    <col min="5809" max="5810" width="12.5546875" style="3" customWidth="1"/>
    <col min="5811" max="5811" width="14.109375" style="3" customWidth="1"/>
    <col min="5812" max="5812" width="15.88671875" style="3" customWidth="1"/>
    <col min="5813" max="5813" width="8.88671875" style="3"/>
    <col min="5814" max="5814" width="9.44140625" style="3" bestFit="1" customWidth="1"/>
    <col min="5815" max="5815" width="11.33203125" style="3" bestFit="1" customWidth="1"/>
    <col min="5816" max="6061" width="8.88671875" style="3"/>
    <col min="6062" max="6062" width="11.88671875" style="3" customWidth="1"/>
    <col min="6063" max="6063" width="18.44140625" style="3" customWidth="1"/>
    <col min="6064" max="6064" width="46.44140625" style="3" customWidth="1"/>
    <col min="6065" max="6066" width="12.5546875" style="3" customWidth="1"/>
    <col min="6067" max="6067" width="14.109375" style="3" customWidth="1"/>
    <col min="6068" max="6068" width="15.88671875" style="3" customWidth="1"/>
    <col min="6069" max="6069" width="8.88671875" style="3"/>
    <col min="6070" max="6070" width="9.44140625" style="3" bestFit="1" customWidth="1"/>
    <col min="6071" max="6071" width="11.33203125" style="3" bestFit="1" customWidth="1"/>
    <col min="6072" max="6317" width="8.88671875" style="3"/>
    <col min="6318" max="6318" width="11.88671875" style="3" customWidth="1"/>
    <col min="6319" max="6319" width="18.44140625" style="3" customWidth="1"/>
    <col min="6320" max="6320" width="46.44140625" style="3" customWidth="1"/>
    <col min="6321" max="6322" width="12.5546875" style="3" customWidth="1"/>
    <col min="6323" max="6323" width="14.109375" style="3" customWidth="1"/>
    <col min="6324" max="6324" width="15.88671875" style="3" customWidth="1"/>
    <col min="6325" max="6325" width="8.88671875" style="3"/>
    <col min="6326" max="6326" width="9.44140625" style="3" bestFit="1" customWidth="1"/>
    <col min="6327" max="6327" width="11.33203125" style="3" bestFit="1" customWidth="1"/>
    <col min="6328" max="6573" width="8.88671875" style="3"/>
    <col min="6574" max="6574" width="11.88671875" style="3" customWidth="1"/>
    <col min="6575" max="6575" width="18.44140625" style="3" customWidth="1"/>
    <col min="6576" max="6576" width="46.44140625" style="3" customWidth="1"/>
    <col min="6577" max="6578" width="12.5546875" style="3" customWidth="1"/>
    <col min="6579" max="6579" width="14.109375" style="3" customWidth="1"/>
    <col min="6580" max="6580" width="15.88671875" style="3" customWidth="1"/>
    <col min="6581" max="6581" width="8.88671875" style="3"/>
    <col min="6582" max="6582" width="9.44140625" style="3" bestFit="1" customWidth="1"/>
    <col min="6583" max="6583" width="11.33203125" style="3" bestFit="1" customWidth="1"/>
    <col min="6584" max="6829" width="8.88671875" style="3"/>
    <col min="6830" max="6830" width="11.88671875" style="3" customWidth="1"/>
    <col min="6831" max="6831" width="18.44140625" style="3" customWidth="1"/>
    <col min="6832" max="6832" width="46.44140625" style="3" customWidth="1"/>
    <col min="6833" max="6834" width="12.5546875" style="3" customWidth="1"/>
    <col min="6835" max="6835" width="14.109375" style="3" customWidth="1"/>
    <col min="6836" max="6836" width="15.88671875" style="3" customWidth="1"/>
    <col min="6837" max="6837" width="8.88671875" style="3"/>
    <col min="6838" max="6838" width="9.44140625" style="3" bestFit="1" customWidth="1"/>
    <col min="6839" max="6839" width="11.33203125" style="3" bestFit="1" customWidth="1"/>
    <col min="6840" max="7085" width="8.88671875" style="3"/>
    <col min="7086" max="7086" width="11.88671875" style="3" customWidth="1"/>
    <col min="7087" max="7087" width="18.44140625" style="3" customWidth="1"/>
    <col min="7088" max="7088" width="46.44140625" style="3" customWidth="1"/>
    <col min="7089" max="7090" width="12.5546875" style="3" customWidth="1"/>
    <col min="7091" max="7091" width="14.109375" style="3" customWidth="1"/>
    <col min="7092" max="7092" width="15.88671875" style="3" customWidth="1"/>
    <col min="7093" max="7093" width="8.88671875" style="3"/>
    <col min="7094" max="7094" width="9.44140625" style="3" bestFit="1" customWidth="1"/>
    <col min="7095" max="7095" width="11.33203125" style="3" bestFit="1" customWidth="1"/>
    <col min="7096" max="7341" width="8.88671875" style="3"/>
    <col min="7342" max="7342" width="11.88671875" style="3" customWidth="1"/>
    <col min="7343" max="7343" width="18.44140625" style="3" customWidth="1"/>
    <col min="7344" max="7344" width="46.44140625" style="3" customWidth="1"/>
    <col min="7345" max="7346" width="12.5546875" style="3" customWidth="1"/>
    <col min="7347" max="7347" width="14.109375" style="3" customWidth="1"/>
    <col min="7348" max="7348" width="15.88671875" style="3" customWidth="1"/>
    <col min="7349" max="7349" width="8.88671875" style="3"/>
    <col min="7350" max="7350" width="9.44140625" style="3" bestFit="1" customWidth="1"/>
    <col min="7351" max="7351" width="11.33203125" style="3" bestFit="1" customWidth="1"/>
    <col min="7352" max="7597" width="8.88671875" style="3"/>
    <col min="7598" max="7598" width="11.88671875" style="3" customWidth="1"/>
    <col min="7599" max="7599" width="18.44140625" style="3" customWidth="1"/>
    <col min="7600" max="7600" width="46.44140625" style="3" customWidth="1"/>
    <col min="7601" max="7602" width="12.5546875" style="3" customWidth="1"/>
    <col min="7603" max="7603" width="14.109375" style="3" customWidth="1"/>
    <col min="7604" max="7604" width="15.88671875" style="3" customWidth="1"/>
    <col min="7605" max="7605" width="8.88671875" style="3"/>
    <col min="7606" max="7606" width="9.44140625" style="3" bestFit="1" customWidth="1"/>
    <col min="7607" max="7607" width="11.33203125" style="3" bestFit="1" customWidth="1"/>
    <col min="7608" max="7853" width="8.88671875" style="3"/>
    <col min="7854" max="7854" width="11.88671875" style="3" customWidth="1"/>
    <col min="7855" max="7855" width="18.44140625" style="3" customWidth="1"/>
    <col min="7856" max="7856" width="46.44140625" style="3" customWidth="1"/>
    <col min="7857" max="7858" width="12.5546875" style="3" customWidth="1"/>
    <col min="7859" max="7859" width="14.109375" style="3" customWidth="1"/>
    <col min="7860" max="7860" width="15.88671875" style="3" customWidth="1"/>
    <col min="7861" max="7861" width="8.88671875" style="3"/>
    <col min="7862" max="7862" width="9.44140625" style="3" bestFit="1" customWidth="1"/>
    <col min="7863" max="7863" width="11.33203125" style="3" bestFit="1" customWidth="1"/>
    <col min="7864" max="8109" width="8.88671875" style="3"/>
    <col min="8110" max="8110" width="11.88671875" style="3" customWidth="1"/>
    <col min="8111" max="8111" width="18.44140625" style="3" customWidth="1"/>
    <col min="8112" max="8112" width="46.44140625" style="3" customWidth="1"/>
    <col min="8113" max="8114" width="12.5546875" style="3" customWidth="1"/>
    <col min="8115" max="8115" width="14.109375" style="3" customWidth="1"/>
    <col min="8116" max="8116" width="15.88671875" style="3" customWidth="1"/>
    <col min="8117" max="8117" width="8.88671875" style="3"/>
    <col min="8118" max="8118" width="9.44140625" style="3" bestFit="1" customWidth="1"/>
    <col min="8119" max="8119" width="11.33203125" style="3" bestFit="1" customWidth="1"/>
    <col min="8120" max="8365" width="8.88671875" style="3"/>
    <col min="8366" max="8366" width="11.88671875" style="3" customWidth="1"/>
    <col min="8367" max="8367" width="18.44140625" style="3" customWidth="1"/>
    <col min="8368" max="8368" width="46.44140625" style="3" customWidth="1"/>
    <col min="8369" max="8370" width="12.5546875" style="3" customWidth="1"/>
    <col min="8371" max="8371" width="14.109375" style="3" customWidth="1"/>
    <col min="8372" max="8372" width="15.88671875" style="3" customWidth="1"/>
    <col min="8373" max="8373" width="8.88671875" style="3"/>
    <col min="8374" max="8374" width="9.44140625" style="3" bestFit="1" customWidth="1"/>
    <col min="8375" max="8375" width="11.33203125" style="3" bestFit="1" customWidth="1"/>
    <col min="8376" max="8621" width="8.88671875" style="3"/>
    <col min="8622" max="8622" width="11.88671875" style="3" customWidth="1"/>
    <col min="8623" max="8623" width="18.44140625" style="3" customWidth="1"/>
    <col min="8624" max="8624" width="46.44140625" style="3" customWidth="1"/>
    <col min="8625" max="8626" width="12.5546875" style="3" customWidth="1"/>
    <col min="8627" max="8627" width="14.109375" style="3" customWidth="1"/>
    <col min="8628" max="8628" width="15.88671875" style="3" customWidth="1"/>
    <col min="8629" max="8629" width="8.88671875" style="3"/>
    <col min="8630" max="8630" width="9.44140625" style="3" bestFit="1" customWidth="1"/>
    <col min="8631" max="8631" width="11.33203125" style="3" bestFit="1" customWidth="1"/>
    <col min="8632" max="8877" width="8.88671875" style="3"/>
    <col min="8878" max="8878" width="11.88671875" style="3" customWidth="1"/>
    <col min="8879" max="8879" width="18.44140625" style="3" customWidth="1"/>
    <col min="8880" max="8880" width="46.44140625" style="3" customWidth="1"/>
    <col min="8881" max="8882" width="12.5546875" style="3" customWidth="1"/>
    <col min="8883" max="8883" width="14.109375" style="3" customWidth="1"/>
    <col min="8884" max="8884" width="15.88671875" style="3" customWidth="1"/>
    <col min="8885" max="8885" width="8.88671875" style="3"/>
    <col min="8886" max="8886" width="9.44140625" style="3" bestFit="1" customWidth="1"/>
    <col min="8887" max="8887" width="11.33203125" style="3" bestFit="1" customWidth="1"/>
    <col min="8888" max="9133" width="8.88671875" style="3"/>
    <col min="9134" max="9134" width="11.88671875" style="3" customWidth="1"/>
    <col min="9135" max="9135" width="18.44140625" style="3" customWidth="1"/>
    <col min="9136" max="9136" width="46.44140625" style="3" customWidth="1"/>
    <col min="9137" max="9138" width="12.5546875" style="3" customWidth="1"/>
    <col min="9139" max="9139" width="14.109375" style="3" customWidth="1"/>
    <col min="9140" max="9140" width="15.88671875" style="3" customWidth="1"/>
    <col min="9141" max="9141" width="8.88671875" style="3"/>
    <col min="9142" max="9142" width="9.44140625" style="3" bestFit="1" customWidth="1"/>
    <col min="9143" max="9143" width="11.33203125" style="3" bestFit="1" customWidth="1"/>
    <col min="9144" max="9389" width="8.88671875" style="3"/>
    <col min="9390" max="9390" width="11.88671875" style="3" customWidth="1"/>
    <col min="9391" max="9391" width="18.44140625" style="3" customWidth="1"/>
    <col min="9392" max="9392" width="46.44140625" style="3" customWidth="1"/>
    <col min="9393" max="9394" width="12.5546875" style="3" customWidth="1"/>
    <col min="9395" max="9395" width="14.109375" style="3" customWidth="1"/>
    <col min="9396" max="9396" width="15.88671875" style="3" customWidth="1"/>
    <col min="9397" max="9397" width="8.88671875" style="3"/>
    <col min="9398" max="9398" width="9.44140625" style="3" bestFit="1" customWidth="1"/>
    <col min="9399" max="9399" width="11.33203125" style="3" bestFit="1" customWidth="1"/>
    <col min="9400" max="9645" width="8.88671875" style="3"/>
    <col min="9646" max="9646" width="11.88671875" style="3" customWidth="1"/>
    <col min="9647" max="9647" width="18.44140625" style="3" customWidth="1"/>
    <col min="9648" max="9648" width="46.44140625" style="3" customWidth="1"/>
    <col min="9649" max="9650" width="12.5546875" style="3" customWidth="1"/>
    <col min="9651" max="9651" width="14.109375" style="3" customWidth="1"/>
    <col min="9652" max="9652" width="15.88671875" style="3" customWidth="1"/>
    <col min="9653" max="9653" width="8.88671875" style="3"/>
    <col min="9654" max="9654" width="9.44140625" style="3" bestFit="1" customWidth="1"/>
    <col min="9655" max="9655" width="11.33203125" style="3" bestFit="1" customWidth="1"/>
    <col min="9656" max="9901" width="8.88671875" style="3"/>
    <col min="9902" max="9902" width="11.88671875" style="3" customWidth="1"/>
    <col min="9903" max="9903" width="18.44140625" style="3" customWidth="1"/>
    <col min="9904" max="9904" width="46.44140625" style="3" customWidth="1"/>
    <col min="9905" max="9906" width="12.5546875" style="3" customWidth="1"/>
    <col min="9907" max="9907" width="14.109375" style="3" customWidth="1"/>
    <col min="9908" max="9908" width="15.88671875" style="3" customWidth="1"/>
    <col min="9909" max="9909" width="8.88671875" style="3"/>
    <col min="9910" max="9910" width="9.44140625" style="3" bestFit="1" customWidth="1"/>
    <col min="9911" max="9911" width="11.33203125" style="3" bestFit="1" customWidth="1"/>
    <col min="9912" max="10157" width="8.88671875" style="3"/>
    <col min="10158" max="10158" width="11.88671875" style="3" customWidth="1"/>
    <col min="10159" max="10159" width="18.44140625" style="3" customWidth="1"/>
    <col min="10160" max="10160" width="46.44140625" style="3" customWidth="1"/>
    <col min="10161" max="10162" width="12.5546875" style="3" customWidth="1"/>
    <col min="10163" max="10163" width="14.109375" style="3" customWidth="1"/>
    <col min="10164" max="10164" width="15.88671875" style="3" customWidth="1"/>
    <col min="10165" max="10165" width="8.88671875" style="3"/>
    <col min="10166" max="10166" width="9.44140625" style="3" bestFit="1" customWidth="1"/>
    <col min="10167" max="10167" width="11.33203125" style="3" bestFit="1" customWidth="1"/>
    <col min="10168" max="10413" width="8.88671875" style="3"/>
    <col min="10414" max="10414" width="11.88671875" style="3" customWidth="1"/>
    <col min="10415" max="10415" width="18.44140625" style="3" customWidth="1"/>
    <col min="10416" max="10416" width="46.44140625" style="3" customWidth="1"/>
    <col min="10417" max="10418" width="12.5546875" style="3" customWidth="1"/>
    <col min="10419" max="10419" width="14.109375" style="3" customWidth="1"/>
    <col min="10420" max="10420" width="15.88671875" style="3" customWidth="1"/>
    <col min="10421" max="10421" width="8.88671875" style="3"/>
    <col min="10422" max="10422" width="9.44140625" style="3" bestFit="1" customWidth="1"/>
    <col min="10423" max="10423" width="11.33203125" style="3" bestFit="1" customWidth="1"/>
    <col min="10424" max="10669" width="8.88671875" style="3"/>
    <col min="10670" max="10670" width="11.88671875" style="3" customWidth="1"/>
    <col min="10671" max="10671" width="18.44140625" style="3" customWidth="1"/>
    <col min="10672" max="10672" width="46.44140625" style="3" customWidth="1"/>
    <col min="10673" max="10674" width="12.5546875" style="3" customWidth="1"/>
    <col min="10675" max="10675" width="14.109375" style="3" customWidth="1"/>
    <col min="10676" max="10676" width="15.88671875" style="3" customWidth="1"/>
    <col min="10677" max="10677" width="8.88671875" style="3"/>
    <col min="10678" max="10678" width="9.44140625" style="3" bestFit="1" customWidth="1"/>
    <col min="10679" max="10679" width="11.33203125" style="3" bestFit="1" customWidth="1"/>
    <col min="10680" max="10925" width="8.88671875" style="3"/>
    <col min="10926" max="10926" width="11.88671875" style="3" customWidth="1"/>
    <col min="10927" max="10927" width="18.44140625" style="3" customWidth="1"/>
    <col min="10928" max="10928" width="46.44140625" style="3" customWidth="1"/>
    <col min="10929" max="10930" width="12.5546875" style="3" customWidth="1"/>
    <col min="10931" max="10931" width="14.109375" style="3" customWidth="1"/>
    <col min="10932" max="10932" width="15.88671875" style="3" customWidth="1"/>
    <col min="10933" max="10933" width="8.88671875" style="3"/>
    <col min="10934" max="10934" width="9.44140625" style="3" bestFit="1" customWidth="1"/>
    <col min="10935" max="10935" width="11.33203125" style="3" bestFit="1" customWidth="1"/>
    <col min="10936" max="11181" width="8.88671875" style="3"/>
    <col min="11182" max="11182" width="11.88671875" style="3" customWidth="1"/>
    <col min="11183" max="11183" width="18.44140625" style="3" customWidth="1"/>
    <col min="11184" max="11184" width="46.44140625" style="3" customWidth="1"/>
    <col min="11185" max="11186" width="12.5546875" style="3" customWidth="1"/>
    <col min="11187" max="11187" width="14.109375" style="3" customWidth="1"/>
    <col min="11188" max="11188" width="15.88671875" style="3" customWidth="1"/>
    <col min="11189" max="11189" width="8.88671875" style="3"/>
    <col min="11190" max="11190" width="9.44140625" style="3" bestFit="1" customWidth="1"/>
    <col min="11191" max="11191" width="11.33203125" style="3" bestFit="1" customWidth="1"/>
    <col min="11192" max="11437" width="8.88671875" style="3"/>
    <col min="11438" max="11438" width="11.88671875" style="3" customWidth="1"/>
    <col min="11439" max="11439" width="18.44140625" style="3" customWidth="1"/>
    <col min="11440" max="11440" width="46.44140625" style="3" customWidth="1"/>
    <col min="11441" max="11442" width="12.5546875" style="3" customWidth="1"/>
    <col min="11443" max="11443" width="14.109375" style="3" customWidth="1"/>
    <col min="11444" max="11444" width="15.88671875" style="3" customWidth="1"/>
    <col min="11445" max="11445" width="8.88671875" style="3"/>
    <col min="11446" max="11446" width="9.44140625" style="3" bestFit="1" customWidth="1"/>
    <col min="11447" max="11447" width="11.33203125" style="3" bestFit="1" customWidth="1"/>
    <col min="11448" max="11693" width="8.88671875" style="3"/>
    <col min="11694" max="11694" width="11.88671875" style="3" customWidth="1"/>
    <col min="11695" max="11695" width="18.44140625" style="3" customWidth="1"/>
    <col min="11696" max="11696" width="46.44140625" style="3" customWidth="1"/>
    <col min="11697" max="11698" width="12.5546875" style="3" customWidth="1"/>
    <col min="11699" max="11699" width="14.109375" style="3" customWidth="1"/>
    <col min="11700" max="11700" width="15.88671875" style="3" customWidth="1"/>
    <col min="11701" max="11701" width="8.88671875" style="3"/>
    <col min="11702" max="11702" width="9.44140625" style="3" bestFit="1" customWidth="1"/>
    <col min="11703" max="11703" width="11.33203125" style="3" bestFit="1" customWidth="1"/>
    <col min="11704" max="11949" width="8.88671875" style="3"/>
    <col min="11950" max="11950" width="11.88671875" style="3" customWidth="1"/>
    <col min="11951" max="11951" width="18.44140625" style="3" customWidth="1"/>
    <col min="11952" max="11952" width="46.44140625" style="3" customWidth="1"/>
    <col min="11953" max="11954" width="12.5546875" style="3" customWidth="1"/>
    <col min="11955" max="11955" width="14.109375" style="3" customWidth="1"/>
    <col min="11956" max="11956" width="15.88671875" style="3" customWidth="1"/>
    <col min="11957" max="11957" width="8.88671875" style="3"/>
    <col min="11958" max="11958" width="9.44140625" style="3" bestFit="1" customWidth="1"/>
    <col min="11959" max="11959" width="11.33203125" style="3" bestFit="1" customWidth="1"/>
    <col min="11960" max="12205" width="8.88671875" style="3"/>
    <col min="12206" max="12206" width="11.88671875" style="3" customWidth="1"/>
    <col min="12207" max="12207" width="18.44140625" style="3" customWidth="1"/>
    <col min="12208" max="12208" width="46.44140625" style="3" customWidth="1"/>
    <col min="12209" max="12210" width="12.5546875" style="3" customWidth="1"/>
    <col min="12211" max="12211" width="14.109375" style="3" customWidth="1"/>
    <col min="12212" max="12212" width="15.88671875" style="3" customWidth="1"/>
    <col min="12213" max="12213" width="8.88671875" style="3"/>
    <col min="12214" max="12214" width="9.44140625" style="3" bestFit="1" customWidth="1"/>
    <col min="12215" max="12215" width="11.33203125" style="3" bestFit="1" customWidth="1"/>
    <col min="12216" max="12461" width="8.88671875" style="3"/>
    <col min="12462" max="12462" width="11.88671875" style="3" customWidth="1"/>
    <col min="12463" max="12463" width="18.44140625" style="3" customWidth="1"/>
    <col min="12464" max="12464" width="46.44140625" style="3" customWidth="1"/>
    <col min="12465" max="12466" width="12.5546875" style="3" customWidth="1"/>
    <col min="12467" max="12467" width="14.109375" style="3" customWidth="1"/>
    <col min="12468" max="12468" width="15.88671875" style="3" customWidth="1"/>
    <col min="12469" max="12469" width="8.88671875" style="3"/>
    <col min="12470" max="12470" width="9.44140625" style="3" bestFit="1" customWidth="1"/>
    <col min="12471" max="12471" width="11.33203125" style="3" bestFit="1" customWidth="1"/>
    <col min="12472" max="12717" width="8.88671875" style="3"/>
    <col min="12718" max="12718" width="11.88671875" style="3" customWidth="1"/>
    <col min="12719" max="12719" width="18.44140625" style="3" customWidth="1"/>
    <col min="12720" max="12720" width="46.44140625" style="3" customWidth="1"/>
    <col min="12721" max="12722" width="12.5546875" style="3" customWidth="1"/>
    <col min="12723" max="12723" width="14.109375" style="3" customWidth="1"/>
    <col min="12724" max="12724" width="15.88671875" style="3" customWidth="1"/>
    <col min="12725" max="12725" width="8.88671875" style="3"/>
    <col min="12726" max="12726" width="9.44140625" style="3" bestFit="1" customWidth="1"/>
    <col min="12727" max="12727" width="11.33203125" style="3" bestFit="1" customWidth="1"/>
    <col min="12728" max="12973" width="8.88671875" style="3"/>
    <col min="12974" max="12974" width="11.88671875" style="3" customWidth="1"/>
    <col min="12975" max="12975" width="18.44140625" style="3" customWidth="1"/>
    <col min="12976" max="12976" width="46.44140625" style="3" customWidth="1"/>
    <col min="12977" max="12978" width="12.5546875" style="3" customWidth="1"/>
    <col min="12979" max="12979" width="14.109375" style="3" customWidth="1"/>
    <col min="12980" max="12980" width="15.88671875" style="3" customWidth="1"/>
    <col min="12981" max="12981" width="8.88671875" style="3"/>
    <col min="12982" max="12982" width="9.44140625" style="3" bestFit="1" customWidth="1"/>
    <col min="12983" max="12983" width="11.33203125" style="3" bestFit="1" customWidth="1"/>
    <col min="12984" max="13229" width="8.88671875" style="3"/>
    <col min="13230" max="13230" width="11.88671875" style="3" customWidth="1"/>
    <col min="13231" max="13231" width="18.44140625" style="3" customWidth="1"/>
    <col min="13232" max="13232" width="46.44140625" style="3" customWidth="1"/>
    <col min="13233" max="13234" width="12.5546875" style="3" customWidth="1"/>
    <col min="13235" max="13235" width="14.109375" style="3" customWidth="1"/>
    <col min="13236" max="13236" width="15.88671875" style="3" customWidth="1"/>
    <col min="13237" max="13237" width="8.88671875" style="3"/>
    <col min="13238" max="13238" width="9.44140625" style="3" bestFit="1" customWidth="1"/>
    <col min="13239" max="13239" width="11.33203125" style="3" bestFit="1" customWidth="1"/>
    <col min="13240" max="13485" width="8.88671875" style="3"/>
    <col min="13486" max="13486" width="11.88671875" style="3" customWidth="1"/>
    <col min="13487" max="13487" width="18.44140625" style="3" customWidth="1"/>
    <col min="13488" max="13488" width="46.44140625" style="3" customWidth="1"/>
    <col min="13489" max="13490" width="12.5546875" style="3" customWidth="1"/>
    <col min="13491" max="13491" width="14.109375" style="3" customWidth="1"/>
    <col min="13492" max="13492" width="15.88671875" style="3" customWidth="1"/>
    <col min="13493" max="13493" width="8.88671875" style="3"/>
    <col min="13494" max="13494" width="9.44140625" style="3" bestFit="1" customWidth="1"/>
    <col min="13495" max="13495" width="11.33203125" style="3" bestFit="1" customWidth="1"/>
    <col min="13496" max="13741" width="8.88671875" style="3"/>
    <col min="13742" max="13742" width="11.88671875" style="3" customWidth="1"/>
    <col min="13743" max="13743" width="18.44140625" style="3" customWidth="1"/>
    <col min="13744" max="13744" width="46.44140625" style="3" customWidth="1"/>
    <col min="13745" max="13746" width="12.5546875" style="3" customWidth="1"/>
    <col min="13747" max="13747" width="14.109375" style="3" customWidth="1"/>
    <col min="13748" max="13748" width="15.88671875" style="3" customWidth="1"/>
    <col min="13749" max="13749" width="8.88671875" style="3"/>
    <col min="13750" max="13750" width="9.44140625" style="3" bestFit="1" customWidth="1"/>
    <col min="13751" max="13751" width="11.33203125" style="3" bestFit="1" customWidth="1"/>
    <col min="13752" max="13997" width="8.88671875" style="3"/>
    <col min="13998" max="13998" width="11.88671875" style="3" customWidth="1"/>
    <col min="13999" max="13999" width="18.44140625" style="3" customWidth="1"/>
    <col min="14000" max="14000" width="46.44140625" style="3" customWidth="1"/>
    <col min="14001" max="14002" width="12.5546875" style="3" customWidth="1"/>
    <col min="14003" max="14003" width="14.109375" style="3" customWidth="1"/>
    <col min="14004" max="14004" width="15.88671875" style="3" customWidth="1"/>
    <col min="14005" max="14005" width="8.88671875" style="3"/>
    <col min="14006" max="14006" width="9.44140625" style="3" bestFit="1" customWidth="1"/>
    <col min="14007" max="14007" width="11.33203125" style="3" bestFit="1" customWidth="1"/>
    <col min="14008" max="14253" width="8.88671875" style="3"/>
    <col min="14254" max="14254" width="11.88671875" style="3" customWidth="1"/>
    <col min="14255" max="14255" width="18.44140625" style="3" customWidth="1"/>
    <col min="14256" max="14256" width="46.44140625" style="3" customWidth="1"/>
    <col min="14257" max="14258" width="12.5546875" style="3" customWidth="1"/>
    <col min="14259" max="14259" width="14.109375" style="3" customWidth="1"/>
    <col min="14260" max="14260" width="15.88671875" style="3" customWidth="1"/>
    <col min="14261" max="14261" width="8.88671875" style="3"/>
    <col min="14262" max="14262" width="9.44140625" style="3" bestFit="1" customWidth="1"/>
    <col min="14263" max="14263" width="11.33203125" style="3" bestFit="1" customWidth="1"/>
    <col min="14264" max="14509" width="8.88671875" style="3"/>
    <col min="14510" max="14510" width="11.88671875" style="3" customWidth="1"/>
    <col min="14511" max="14511" width="18.44140625" style="3" customWidth="1"/>
    <col min="14512" max="14512" width="46.44140625" style="3" customWidth="1"/>
    <col min="14513" max="14514" width="12.5546875" style="3" customWidth="1"/>
    <col min="14515" max="14515" width="14.109375" style="3" customWidth="1"/>
    <col min="14516" max="14516" width="15.88671875" style="3" customWidth="1"/>
    <col min="14517" max="14517" width="8.88671875" style="3"/>
    <col min="14518" max="14518" width="9.44140625" style="3" bestFit="1" customWidth="1"/>
    <col min="14519" max="14519" width="11.33203125" style="3" bestFit="1" customWidth="1"/>
    <col min="14520" max="14765" width="8.88671875" style="3"/>
    <col min="14766" max="14766" width="11.88671875" style="3" customWidth="1"/>
    <col min="14767" max="14767" width="18.44140625" style="3" customWidth="1"/>
    <col min="14768" max="14768" width="46.44140625" style="3" customWidth="1"/>
    <col min="14769" max="14770" width="12.5546875" style="3" customWidth="1"/>
    <col min="14771" max="14771" width="14.109375" style="3" customWidth="1"/>
    <col min="14772" max="14772" width="15.88671875" style="3" customWidth="1"/>
    <col min="14773" max="14773" width="8.88671875" style="3"/>
    <col min="14774" max="14774" width="9.44140625" style="3" bestFit="1" customWidth="1"/>
    <col min="14775" max="14775" width="11.33203125" style="3" bestFit="1" customWidth="1"/>
    <col min="14776" max="15021" width="8.88671875" style="3"/>
    <col min="15022" max="15022" width="11.88671875" style="3" customWidth="1"/>
    <col min="15023" max="15023" width="18.44140625" style="3" customWidth="1"/>
    <col min="15024" max="15024" width="46.44140625" style="3" customWidth="1"/>
    <col min="15025" max="15026" width="12.5546875" style="3" customWidth="1"/>
    <col min="15027" max="15027" width="14.109375" style="3" customWidth="1"/>
    <col min="15028" max="15028" width="15.88671875" style="3" customWidth="1"/>
    <col min="15029" max="15029" width="8.88671875" style="3"/>
    <col min="15030" max="15030" width="9.44140625" style="3" bestFit="1" customWidth="1"/>
    <col min="15031" max="15031" width="11.33203125" style="3" bestFit="1" customWidth="1"/>
    <col min="15032" max="15277" width="8.88671875" style="3"/>
    <col min="15278" max="15278" width="11.88671875" style="3" customWidth="1"/>
    <col min="15279" max="15279" width="18.44140625" style="3" customWidth="1"/>
    <col min="15280" max="15280" width="46.44140625" style="3" customWidth="1"/>
    <col min="15281" max="15282" width="12.5546875" style="3" customWidth="1"/>
    <col min="15283" max="15283" width="14.109375" style="3" customWidth="1"/>
    <col min="15284" max="15284" width="15.88671875" style="3" customWidth="1"/>
    <col min="15285" max="15285" width="8.88671875" style="3"/>
    <col min="15286" max="15286" width="9.44140625" style="3" bestFit="1" customWidth="1"/>
    <col min="15287" max="15287" width="11.33203125" style="3" bestFit="1" customWidth="1"/>
    <col min="15288" max="15533" width="8.88671875" style="3"/>
    <col min="15534" max="15534" width="11.88671875" style="3" customWidth="1"/>
    <col min="15535" max="15535" width="18.44140625" style="3" customWidth="1"/>
    <col min="15536" max="15536" width="46.44140625" style="3" customWidth="1"/>
    <col min="15537" max="15538" width="12.5546875" style="3" customWidth="1"/>
    <col min="15539" max="15539" width="14.109375" style="3" customWidth="1"/>
    <col min="15540" max="15540" width="15.88671875" style="3" customWidth="1"/>
    <col min="15541" max="15541" width="8.88671875" style="3"/>
    <col min="15542" max="15542" width="9.44140625" style="3" bestFit="1" customWidth="1"/>
    <col min="15543" max="15543" width="11.33203125" style="3" bestFit="1" customWidth="1"/>
    <col min="15544" max="15789" width="8.88671875" style="3"/>
    <col min="15790" max="15790" width="11.88671875" style="3" customWidth="1"/>
    <col min="15791" max="15791" width="18.44140625" style="3" customWidth="1"/>
    <col min="15792" max="15792" width="46.44140625" style="3" customWidth="1"/>
    <col min="15793" max="15794" width="12.5546875" style="3" customWidth="1"/>
    <col min="15795" max="15795" width="14.109375" style="3" customWidth="1"/>
    <col min="15796" max="15796" width="15.88671875" style="3" customWidth="1"/>
    <col min="15797" max="15797" width="8.88671875" style="3"/>
    <col min="15798" max="15798" width="9.44140625" style="3" bestFit="1" customWidth="1"/>
    <col min="15799" max="15799" width="11.33203125" style="3" bestFit="1" customWidth="1"/>
    <col min="15800" max="16384" width="8.88671875" style="3"/>
  </cols>
  <sheetData>
    <row r="1" spans="1:7" ht="36" hidden="1" x14ac:dyDescent="0.3">
      <c r="G1" s="6"/>
    </row>
    <row r="2" spans="1:7" ht="36" hidden="1" x14ac:dyDescent="0.3">
      <c r="E2" s="4" t="s">
        <v>0</v>
      </c>
    </row>
    <row r="3" spans="1:7" ht="36" hidden="1" x14ac:dyDescent="0.3">
      <c r="C3" s="3" t="s">
        <v>1</v>
      </c>
      <c r="D3" s="8">
        <v>44902</v>
      </c>
      <c r="E3" s="4" t="s">
        <v>2</v>
      </c>
    </row>
    <row r="4" spans="1:7" ht="36" hidden="1" x14ac:dyDescent="0.3">
      <c r="C4" s="3" t="s">
        <v>3</v>
      </c>
      <c r="D4" s="8">
        <f>D3+ 365</f>
        <v>45267</v>
      </c>
      <c r="E4" s="9">
        <v>0</v>
      </c>
    </row>
    <row r="5" spans="1:7" ht="36" hidden="1" x14ac:dyDescent="0.3">
      <c r="C5" s="3" t="s">
        <v>4</v>
      </c>
      <c r="D5" s="8">
        <f>D4+ 366</f>
        <v>45633</v>
      </c>
      <c r="E5" s="9">
        <v>0</v>
      </c>
    </row>
    <row r="6" spans="1:7" ht="36" hidden="1" x14ac:dyDescent="0.3">
      <c r="C6" s="3" t="s">
        <v>5</v>
      </c>
      <c r="D6" s="8">
        <f t="shared" ref="D6" si="0">D5+ 365</f>
        <v>45998</v>
      </c>
      <c r="E6" s="9">
        <v>0</v>
      </c>
    </row>
    <row r="7" spans="1:7" ht="36" hidden="1" x14ac:dyDescent="0.3"/>
    <row r="8" spans="1:7" ht="36" hidden="1" x14ac:dyDescent="0.3">
      <c r="C8" s="3" t="s">
        <v>6</v>
      </c>
      <c r="D8" s="10"/>
    </row>
    <row r="9" spans="1:7" ht="36" hidden="1" x14ac:dyDescent="0.3">
      <c r="D9" s="10"/>
    </row>
    <row r="10" spans="1:7" ht="36" hidden="1" x14ac:dyDescent="0.3">
      <c r="C10" s="3" t="s">
        <v>7</v>
      </c>
      <c r="D10" s="10"/>
      <c r="E10" s="11">
        <v>0.1</v>
      </c>
    </row>
    <row r="11" spans="1:7" ht="36" hidden="1" x14ac:dyDescent="0.3">
      <c r="D11" s="10"/>
      <c r="E11" s="11"/>
    </row>
    <row r="12" spans="1:7" ht="36" hidden="1" x14ac:dyDescent="0.3">
      <c r="C12" s="3" t="s">
        <v>8</v>
      </c>
      <c r="D12" s="10"/>
      <c r="E12" s="11">
        <v>0.15</v>
      </c>
    </row>
    <row r="13" spans="1:7" ht="36" hidden="1" x14ac:dyDescent="0.3"/>
    <row r="14" spans="1:7" ht="33.75" customHeight="1" thickBot="1" x14ac:dyDescent="0.35">
      <c r="A14" s="12" t="s">
        <v>9</v>
      </c>
      <c r="B14" s="13" t="s">
        <v>10</v>
      </c>
      <c r="C14" s="13" t="s">
        <v>11</v>
      </c>
      <c r="D14" s="13" t="s">
        <v>12</v>
      </c>
      <c r="E14" s="14" t="s">
        <v>13</v>
      </c>
      <c r="F14" s="15" t="s">
        <v>14</v>
      </c>
      <c r="G14" s="115" t="s">
        <v>492</v>
      </c>
    </row>
    <row r="15" spans="1:7" ht="15" customHeight="1" x14ac:dyDescent="0.3">
      <c r="A15" s="16"/>
      <c r="B15" s="17"/>
      <c r="C15" s="18"/>
      <c r="D15" s="19"/>
      <c r="E15" s="20"/>
      <c r="F15" s="21"/>
    </row>
    <row r="16" spans="1:7" ht="15" customHeight="1" x14ac:dyDescent="0.3">
      <c r="A16" s="16">
        <v>1</v>
      </c>
      <c r="B16" s="17" t="s">
        <v>15</v>
      </c>
      <c r="C16" s="18" t="s">
        <v>16</v>
      </c>
      <c r="D16" s="19"/>
      <c r="E16" s="20"/>
      <c r="F16" s="58"/>
    </row>
    <row r="17" spans="1:6" ht="15" customHeight="1" x14ac:dyDescent="0.3">
      <c r="A17" s="22"/>
      <c r="B17" s="23"/>
      <c r="C17" s="18"/>
      <c r="D17" s="19"/>
      <c r="E17" s="20"/>
      <c r="F17" s="58"/>
    </row>
    <row r="18" spans="1:6" ht="15" customHeight="1" x14ac:dyDescent="0.3">
      <c r="A18" s="24" t="s">
        <v>17</v>
      </c>
      <c r="B18" s="25" t="s">
        <v>18</v>
      </c>
      <c r="C18" s="26" t="s">
        <v>19</v>
      </c>
      <c r="D18" s="19" t="s">
        <v>20</v>
      </c>
      <c r="E18" s="20">
        <v>1</v>
      </c>
      <c r="F18" s="58"/>
    </row>
    <row r="19" spans="1:6" ht="30" customHeight="1" x14ac:dyDescent="0.3">
      <c r="A19" s="24"/>
      <c r="B19" s="25"/>
      <c r="C19" s="27"/>
      <c r="D19" s="19"/>
      <c r="E19" s="20"/>
      <c r="F19" s="112"/>
    </row>
    <row r="20" spans="1:6" ht="15.6" customHeight="1" x14ac:dyDescent="0.3">
      <c r="A20" s="24" t="s">
        <v>21</v>
      </c>
      <c r="B20" s="25" t="s">
        <v>22</v>
      </c>
      <c r="C20" s="27" t="s">
        <v>23</v>
      </c>
      <c r="D20" s="19"/>
      <c r="E20" s="20"/>
      <c r="F20" s="58"/>
    </row>
    <row r="21" spans="1:6" ht="15.6" customHeight="1" x14ac:dyDescent="0.3">
      <c r="A21" s="24"/>
      <c r="B21" s="25"/>
      <c r="C21" s="27"/>
      <c r="D21" s="19"/>
      <c r="E21" s="20"/>
      <c r="F21" s="58"/>
    </row>
    <row r="22" spans="1:6" ht="15.6" customHeight="1" x14ac:dyDescent="0.3">
      <c r="A22" s="24" t="s">
        <v>24</v>
      </c>
      <c r="B22" s="19" t="s">
        <v>25</v>
      </c>
      <c r="C22" s="28" t="s">
        <v>26</v>
      </c>
      <c r="D22" s="19"/>
      <c r="E22" s="20"/>
      <c r="F22" s="21"/>
    </row>
    <row r="23" spans="1:6" ht="15.6" customHeight="1" x14ac:dyDescent="0.3">
      <c r="A23" s="24"/>
      <c r="B23" s="19"/>
      <c r="C23" s="28" t="s">
        <v>27</v>
      </c>
      <c r="D23" s="19" t="s">
        <v>20</v>
      </c>
      <c r="E23" s="20">
        <v>1</v>
      </c>
      <c r="F23" s="21"/>
    </row>
    <row r="24" spans="1:6" ht="15.6" customHeight="1" x14ac:dyDescent="0.3">
      <c r="A24" s="24"/>
      <c r="B24" s="19"/>
      <c r="C24" s="28" t="s">
        <v>28</v>
      </c>
      <c r="D24" s="19" t="s">
        <v>20</v>
      </c>
      <c r="E24" s="20">
        <v>1</v>
      </c>
      <c r="F24" s="21"/>
    </row>
    <row r="25" spans="1:6" ht="32.25" customHeight="1" x14ac:dyDescent="0.3">
      <c r="A25" s="24"/>
      <c r="B25" s="19"/>
      <c r="C25" s="28" t="s">
        <v>29</v>
      </c>
      <c r="D25" s="19" t="s">
        <v>20</v>
      </c>
      <c r="E25" s="20">
        <v>1</v>
      </c>
      <c r="F25" s="21"/>
    </row>
    <row r="26" spans="1:6" ht="15.6" customHeight="1" x14ac:dyDescent="0.3">
      <c r="A26" s="24"/>
      <c r="B26" s="19"/>
      <c r="C26" s="28" t="s">
        <v>30</v>
      </c>
      <c r="D26" s="19" t="s">
        <v>20</v>
      </c>
      <c r="E26" s="20">
        <v>1</v>
      </c>
      <c r="F26" s="21"/>
    </row>
    <row r="27" spans="1:6" ht="24" customHeight="1" x14ac:dyDescent="0.3">
      <c r="A27" s="24"/>
      <c r="B27" s="19"/>
      <c r="C27" s="28"/>
      <c r="D27" s="19"/>
      <c r="E27" s="20"/>
      <c r="F27" s="21"/>
    </row>
    <row r="28" spans="1:6" ht="15.6" customHeight="1" x14ac:dyDescent="0.3">
      <c r="A28" s="24" t="s">
        <v>52</v>
      </c>
      <c r="B28" s="19" t="s">
        <v>31</v>
      </c>
      <c r="C28" s="28" t="s">
        <v>32</v>
      </c>
      <c r="D28" s="19"/>
      <c r="E28" s="20"/>
      <c r="F28" s="21"/>
    </row>
    <row r="29" spans="1:6" ht="15.6" customHeight="1" x14ac:dyDescent="0.3">
      <c r="A29" s="24"/>
      <c r="B29" s="19"/>
      <c r="C29" s="28" t="s">
        <v>33</v>
      </c>
      <c r="D29" s="19" t="s">
        <v>20</v>
      </c>
      <c r="E29" s="20">
        <v>1</v>
      </c>
      <c r="F29" s="21"/>
    </row>
    <row r="30" spans="1:6" ht="15.6" customHeight="1" x14ac:dyDescent="0.3">
      <c r="A30" s="24"/>
      <c r="B30" s="19"/>
      <c r="C30" s="28" t="s">
        <v>34</v>
      </c>
      <c r="D30" s="19" t="s">
        <v>20</v>
      </c>
      <c r="E30" s="20">
        <v>1</v>
      </c>
      <c r="F30" s="21"/>
    </row>
    <row r="31" spans="1:6" ht="15.6" customHeight="1" x14ac:dyDescent="0.3">
      <c r="A31" s="24"/>
      <c r="B31" s="19"/>
      <c r="C31" s="28" t="s">
        <v>35</v>
      </c>
      <c r="D31" s="19" t="s">
        <v>20</v>
      </c>
      <c r="E31" s="20">
        <v>1</v>
      </c>
      <c r="F31" s="21"/>
    </row>
    <row r="32" spans="1:6" ht="32.4" customHeight="1" x14ac:dyDescent="0.3">
      <c r="A32" s="24"/>
      <c r="B32" s="19"/>
      <c r="C32" s="28" t="s">
        <v>36</v>
      </c>
      <c r="D32" s="19" t="s">
        <v>20</v>
      </c>
      <c r="E32" s="20">
        <v>1</v>
      </c>
      <c r="F32" s="21"/>
    </row>
    <row r="33" spans="1:6" ht="15.6" customHeight="1" x14ac:dyDescent="0.3">
      <c r="A33" s="24"/>
      <c r="B33" s="19"/>
      <c r="C33" s="28" t="s">
        <v>37</v>
      </c>
      <c r="D33" s="19" t="s">
        <v>20</v>
      </c>
      <c r="E33" s="20">
        <v>1</v>
      </c>
      <c r="F33" s="21"/>
    </row>
    <row r="34" spans="1:6" ht="15.6" customHeight="1" x14ac:dyDescent="0.3">
      <c r="A34" s="24"/>
      <c r="B34" s="19"/>
      <c r="C34" s="28"/>
      <c r="D34" s="19"/>
      <c r="E34" s="20"/>
      <c r="F34" s="21"/>
    </row>
    <row r="35" spans="1:6" ht="26.25" customHeight="1" x14ac:dyDescent="0.3">
      <c r="A35" s="24" t="s">
        <v>55</v>
      </c>
      <c r="B35" s="19" t="s">
        <v>38</v>
      </c>
      <c r="C35" s="28" t="s">
        <v>39</v>
      </c>
      <c r="D35" s="19" t="s">
        <v>20</v>
      </c>
      <c r="E35" s="20">
        <v>1</v>
      </c>
      <c r="F35" s="21"/>
    </row>
    <row r="36" spans="1:6" ht="15.6" customHeight="1" x14ac:dyDescent="0.3">
      <c r="A36" s="24" t="s">
        <v>56</v>
      </c>
      <c r="B36" s="19" t="s">
        <v>40</v>
      </c>
      <c r="C36" s="28" t="s">
        <v>41</v>
      </c>
      <c r="D36" s="19" t="s">
        <v>20</v>
      </c>
      <c r="E36" s="20">
        <v>1</v>
      </c>
      <c r="F36" s="21"/>
    </row>
    <row r="37" spans="1:6" ht="15.6" customHeight="1" x14ac:dyDescent="0.3">
      <c r="A37" s="24" t="s">
        <v>59</v>
      </c>
      <c r="B37" s="19" t="s">
        <v>42</v>
      </c>
      <c r="C37" s="28" t="s">
        <v>43</v>
      </c>
      <c r="D37" s="19" t="s">
        <v>20</v>
      </c>
      <c r="E37" s="20">
        <v>1</v>
      </c>
      <c r="F37" s="21"/>
    </row>
    <row r="38" spans="1:6" ht="15.6" customHeight="1" x14ac:dyDescent="0.3">
      <c r="A38" s="24" t="s">
        <v>63</v>
      </c>
      <c r="B38" s="19" t="s">
        <v>44</v>
      </c>
      <c r="C38" s="28" t="s">
        <v>45</v>
      </c>
      <c r="D38" s="19" t="s">
        <v>20</v>
      </c>
      <c r="E38" s="20">
        <v>1</v>
      </c>
      <c r="F38" s="21"/>
    </row>
    <row r="39" spans="1:6" ht="15.6" customHeight="1" x14ac:dyDescent="0.25">
      <c r="A39" s="24"/>
      <c r="B39" s="19"/>
      <c r="C39" s="29"/>
      <c r="D39" s="19"/>
      <c r="E39" s="20"/>
      <c r="F39" s="58"/>
    </row>
    <row r="40" spans="1:6" ht="15.6" customHeight="1" x14ac:dyDescent="0.25">
      <c r="A40" s="24" t="s">
        <v>68</v>
      </c>
      <c r="B40" s="19">
        <v>8.4</v>
      </c>
      <c r="C40" s="29" t="s">
        <v>46</v>
      </c>
      <c r="D40" s="19"/>
      <c r="E40" s="20"/>
      <c r="F40" s="58"/>
    </row>
    <row r="41" spans="1:6" ht="15.6" customHeight="1" x14ac:dyDescent="0.25">
      <c r="A41" s="24" t="s">
        <v>451</v>
      </c>
      <c r="B41" s="19" t="s">
        <v>47</v>
      </c>
      <c r="C41" s="29" t="s">
        <v>19</v>
      </c>
      <c r="D41" s="19" t="s">
        <v>48</v>
      </c>
      <c r="E41" s="20">
        <v>16</v>
      </c>
      <c r="F41" s="58"/>
    </row>
    <row r="42" spans="1:6" ht="15.6" customHeight="1" x14ac:dyDescent="0.25">
      <c r="A42" s="24"/>
      <c r="B42" s="19"/>
      <c r="C42" s="29"/>
      <c r="D42" s="19"/>
      <c r="E42" s="20"/>
      <c r="F42" s="58"/>
    </row>
    <row r="43" spans="1:6" ht="15.6" customHeight="1" x14ac:dyDescent="0.25">
      <c r="A43" s="24"/>
      <c r="B43" s="19" t="s">
        <v>49</v>
      </c>
      <c r="C43" s="29" t="s">
        <v>50</v>
      </c>
      <c r="D43" s="19"/>
      <c r="E43" s="20"/>
      <c r="F43" s="21"/>
    </row>
    <row r="44" spans="1:6" ht="15.6" customHeight="1" x14ac:dyDescent="0.25">
      <c r="A44" s="24"/>
      <c r="B44" s="19"/>
      <c r="C44" s="29"/>
      <c r="D44" s="19"/>
      <c r="E44" s="20"/>
      <c r="F44" s="21"/>
    </row>
    <row r="45" spans="1:6" ht="15.6" customHeight="1" x14ac:dyDescent="0.25">
      <c r="A45" s="24" t="s">
        <v>106</v>
      </c>
      <c r="B45" s="19" t="s">
        <v>51</v>
      </c>
      <c r="C45" s="29" t="s">
        <v>26</v>
      </c>
      <c r="D45" s="19"/>
      <c r="E45" s="20"/>
      <c r="F45" s="21"/>
    </row>
    <row r="46" spans="1:6" ht="15.6" customHeight="1" x14ac:dyDescent="0.25">
      <c r="A46" s="24"/>
      <c r="B46" s="19"/>
      <c r="C46" s="29" t="s">
        <v>27</v>
      </c>
      <c r="D46" s="19" t="s">
        <v>48</v>
      </c>
      <c r="E46" s="20">
        <v>16</v>
      </c>
      <c r="F46" s="21"/>
    </row>
    <row r="47" spans="1:6" ht="15.6" customHeight="1" x14ac:dyDescent="0.3">
      <c r="A47" s="24"/>
      <c r="B47" s="19"/>
      <c r="C47" s="30" t="s">
        <v>28</v>
      </c>
      <c r="D47" s="19" t="s">
        <v>48</v>
      </c>
      <c r="E47" s="20">
        <v>16</v>
      </c>
      <c r="F47" s="21"/>
    </row>
    <row r="48" spans="1:6" ht="15.6" customHeight="1" x14ac:dyDescent="0.3">
      <c r="A48" s="24"/>
      <c r="B48" s="19"/>
      <c r="C48" s="30" t="s">
        <v>29</v>
      </c>
      <c r="D48" s="19" t="s">
        <v>48</v>
      </c>
      <c r="E48" s="20">
        <v>16</v>
      </c>
      <c r="F48" s="21"/>
    </row>
    <row r="49" spans="1:6" ht="15.6" customHeight="1" x14ac:dyDescent="0.3">
      <c r="A49" s="24"/>
      <c r="B49" s="19"/>
      <c r="C49" s="30" t="s">
        <v>30</v>
      </c>
      <c r="D49" s="19" t="s">
        <v>48</v>
      </c>
      <c r="E49" s="20">
        <v>16</v>
      </c>
      <c r="F49" s="21"/>
    </row>
    <row r="50" spans="1:6" ht="15.6" customHeight="1" x14ac:dyDescent="0.3">
      <c r="A50" s="24"/>
      <c r="B50" s="19"/>
      <c r="C50" s="30"/>
      <c r="D50" s="19"/>
      <c r="E50" s="20"/>
      <c r="F50" s="21"/>
    </row>
    <row r="51" spans="1:6" ht="15.6" customHeight="1" x14ac:dyDescent="0.3">
      <c r="A51" s="24" t="s">
        <v>122</v>
      </c>
      <c r="B51" s="19" t="s">
        <v>53</v>
      </c>
      <c r="C51" s="30" t="s">
        <v>54</v>
      </c>
      <c r="D51" s="19"/>
      <c r="E51" s="20"/>
      <c r="F51" s="21"/>
    </row>
    <row r="52" spans="1:6" ht="15.6" customHeight="1" x14ac:dyDescent="0.3">
      <c r="A52" s="24"/>
      <c r="B52" s="19"/>
      <c r="C52" s="30" t="s">
        <v>33</v>
      </c>
      <c r="D52" s="19" t="s">
        <v>48</v>
      </c>
      <c r="E52" s="20">
        <v>16</v>
      </c>
      <c r="F52" s="21"/>
    </row>
    <row r="53" spans="1:6" ht="15.6" customHeight="1" x14ac:dyDescent="0.3">
      <c r="A53" s="24"/>
      <c r="B53" s="19"/>
      <c r="C53" s="30" t="s">
        <v>34</v>
      </c>
      <c r="D53" s="19" t="s">
        <v>48</v>
      </c>
      <c r="E53" s="20">
        <v>16</v>
      </c>
      <c r="F53" s="21"/>
    </row>
    <row r="54" spans="1:6" ht="15.6" customHeight="1" x14ac:dyDescent="0.3">
      <c r="A54" s="24"/>
      <c r="B54" s="19"/>
      <c r="C54" s="30" t="s">
        <v>35</v>
      </c>
      <c r="D54" s="19" t="s">
        <v>48</v>
      </c>
      <c r="E54" s="20">
        <v>16</v>
      </c>
      <c r="F54" s="21"/>
    </row>
    <row r="55" spans="1:6" ht="15.6" customHeight="1" x14ac:dyDescent="0.25">
      <c r="A55" s="24"/>
      <c r="B55" s="19"/>
      <c r="C55" s="29" t="s">
        <v>57</v>
      </c>
      <c r="D55" s="19" t="s">
        <v>48</v>
      </c>
      <c r="E55" s="20">
        <v>16</v>
      </c>
      <c r="F55" s="21"/>
    </row>
    <row r="56" spans="1:6" ht="28.8" customHeight="1" x14ac:dyDescent="0.3">
      <c r="A56" s="24"/>
      <c r="B56" s="19"/>
      <c r="C56" s="28" t="s">
        <v>58</v>
      </c>
      <c r="D56" s="19" t="s">
        <v>48</v>
      </c>
      <c r="E56" s="20">
        <v>16</v>
      </c>
      <c r="F56" s="21"/>
    </row>
    <row r="57" spans="1:6" ht="15.6" customHeight="1" x14ac:dyDescent="0.3">
      <c r="A57" s="24"/>
      <c r="B57" s="19"/>
      <c r="C57" s="28" t="s">
        <v>60</v>
      </c>
      <c r="D57" s="19" t="s">
        <v>48</v>
      </c>
      <c r="E57" s="20">
        <v>16</v>
      </c>
      <c r="F57" s="21"/>
    </row>
    <row r="58" spans="1:6" ht="15.6" customHeight="1" x14ac:dyDescent="0.3">
      <c r="A58" s="24" t="s">
        <v>125</v>
      </c>
      <c r="B58" s="19" t="s">
        <v>61</v>
      </c>
      <c r="C58" s="27" t="s">
        <v>62</v>
      </c>
      <c r="D58" s="19" t="s">
        <v>48</v>
      </c>
      <c r="E58" s="20">
        <v>16</v>
      </c>
      <c r="F58" s="21"/>
    </row>
    <row r="59" spans="1:6" ht="35.4" customHeight="1" x14ac:dyDescent="0.3">
      <c r="A59" s="24" t="s">
        <v>128</v>
      </c>
      <c r="B59" s="19" t="s">
        <v>64</v>
      </c>
      <c r="C59" s="28" t="s">
        <v>65</v>
      </c>
      <c r="D59" s="19" t="s">
        <v>48</v>
      </c>
      <c r="E59" s="20">
        <v>16</v>
      </c>
      <c r="F59" s="21"/>
    </row>
    <row r="60" spans="1:6" ht="15.6" customHeight="1" x14ac:dyDescent="0.3">
      <c r="A60" s="24" t="s">
        <v>452</v>
      </c>
      <c r="B60" s="19" t="s">
        <v>66</v>
      </c>
      <c r="C60" s="27" t="s">
        <v>67</v>
      </c>
      <c r="D60" s="19" t="s">
        <v>48</v>
      </c>
      <c r="E60" s="20">
        <v>16</v>
      </c>
      <c r="F60" s="21"/>
    </row>
    <row r="61" spans="1:6" ht="15.6" customHeight="1" x14ac:dyDescent="0.3">
      <c r="A61" s="24"/>
      <c r="B61" s="19"/>
      <c r="C61" s="26"/>
      <c r="D61" s="19"/>
      <c r="E61" s="20"/>
      <c r="F61" s="21"/>
    </row>
    <row r="62" spans="1:6" ht="32.4" customHeight="1" x14ac:dyDescent="0.3">
      <c r="A62" s="24" t="s">
        <v>453</v>
      </c>
      <c r="B62" s="19" t="s">
        <v>69</v>
      </c>
      <c r="C62" s="27" t="s">
        <v>70</v>
      </c>
      <c r="D62" s="19"/>
      <c r="E62" s="20"/>
      <c r="F62" s="21"/>
    </row>
    <row r="63" spans="1:6" ht="30" customHeight="1" x14ac:dyDescent="0.3">
      <c r="A63" s="24" t="s">
        <v>454</v>
      </c>
      <c r="B63" s="19" t="s">
        <v>71</v>
      </c>
      <c r="C63" s="27" t="s">
        <v>72</v>
      </c>
      <c r="D63" s="19" t="s">
        <v>48</v>
      </c>
      <c r="E63" s="20">
        <v>16</v>
      </c>
      <c r="F63" s="21"/>
    </row>
    <row r="64" spans="1:6" ht="31.8" customHeight="1" x14ac:dyDescent="0.3">
      <c r="A64" s="24" t="s">
        <v>455</v>
      </c>
      <c r="B64" s="19" t="s">
        <v>73</v>
      </c>
      <c r="C64" s="27" t="s">
        <v>74</v>
      </c>
      <c r="D64" s="19" t="s">
        <v>48</v>
      </c>
      <c r="E64" s="20">
        <v>16</v>
      </c>
      <c r="F64" s="21"/>
    </row>
    <row r="65" spans="1:7" ht="31.8" customHeight="1" x14ac:dyDescent="0.3">
      <c r="A65" s="24" t="s">
        <v>456</v>
      </c>
      <c r="B65" s="19" t="s">
        <v>78</v>
      </c>
      <c r="C65" s="27" t="s">
        <v>79</v>
      </c>
      <c r="D65" s="19"/>
      <c r="E65" s="20"/>
      <c r="F65" s="58"/>
    </row>
    <row r="66" spans="1:7" ht="31.8" customHeight="1" x14ac:dyDescent="0.3">
      <c r="A66" s="24"/>
      <c r="B66" s="19"/>
      <c r="C66" s="27" t="s">
        <v>80</v>
      </c>
      <c r="D66" s="19" t="s">
        <v>76</v>
      </c>
      <c r="E66" s="20">
        <v>1</v>
      </c>
      <c r="F66" s="58"/>
    </row>
    <row r="67" spans="1:7" ht="31.8" customHeight="1" x14ac:dyDescent="0.3">
      <c r="A67" s="24"/>
      <c r="B67" s="19"/>
      <c r="C67" s="27" t="s">
        <v>81</v>
      </c>
      <c r="D67" s="19" t="s">
        <v>77</v>
      </c>
      <c r="E67" s="20">
        <v>30000</v>
      </c>
      <c r="F67" s="69"/>
    </row>
    <row r="68" spans="1:7" ht="31.8" customHeight="1" x14ac:dyDescent="0.3">
      <c r="A68" s="114"/>
      <c r="B68" s="19"/>
      <c r="C68" s="55"/>
      <c r="D68" s="19"/>
      <c r="E68" s="116"/>
      <c r="F68" s="117"/>
    </row>
    <row r="69" spans="1:7" ht="21" customHeight="1" thickBot="1" x14ac:dyDescent="0.35">
      <c r="A69" s="114"/>
      <c r="B69" s="104"/>
      <c r="C69" s="55"/>
      <c r="D69" s="104"/>
      <c r="E69" s="116"/>
      <c r="F69" s="118"/>
      <c r="G69" s="119"/>
    </row>
    <row r="70" spans="1:7" s="32" customFormat="1" ht="31.8" customHeight="1" thickBot="1" x14ac:dyDescent="0.35">
      <c r="A70" s="126" t="s">
        <v>75</v>
      </c>
      <c r="B70" s="127"/>
      <c r="C70" s="127"/>
      <c r="D70" s="127"/>
      <c r="E70" s="127"/>
      <c r="F70" s="130"/>
      <c r="G70" s="31"/>
    </row>
    <row r="71" spans="1:7" ht="15.6" customHeight="1" x14ac:dyDescent="0.3">
      <c r="A71" s="24" t="s">
        <v>131</v>
      </c>
      <c r="B71" s="19" t="s">
        <v>82</v>
      </c>
      <c r="C71" s="27" t="s">
        <v>83</v>
      </c>
      <c r="D71" s="19"/>
      <c r="E71" s="20"/>
      <c r="F71" s="58"/>
    </row>
    <row r="72" spans="1:7" ht="15.6" customHeight="1" x14ac:dyDescent="0.3">
      <c r="A72" s="24" t="s">
        <v>134</v>
      </c>
      <c r="B72" s="19" t="s">
        <v>84</v>
      </c>
      <c r="C72" s="27" t="s">
        <v>85</v>
      </c>
      <c r="D72" s="19" t="s">
        <v>20</v>
      </c>
      <c r="E72" s="20">
        <v>1</v>
      </c>
      <c r="F72" s="58"/>
    </row>
    <row r="73" spans="1:7" ht="15.6" customHeight="1" x14ac:dyDescent="0.3">
      <c r="A73" s="24" t="s">
        <v>136</v>
      </c>
      <c r="B73" s="19" t="s">
        <v>86</v>
      </c>
      <c r="C73" s="27" t="s">
        <v>87</v>
      </c>
      <c r="D73" s="19" t="s">
        <v>20</v>
      </c>
      <c r="E73" s="20">
        <v>1</v>
      </c>
      <c r="F73" s="58"/>
    </row>
    <row r="74" spans="1:7" ht="15.6" customHeight="1" x14ac:dyDescent="0.3">
      <c r="A74" s="24" t="s">
        <v>137</v>
      </c>
      <c r="B74" s="19" t="s">
        <v>88</v>
      </c>
      <c r="C74" s="27" t="s">
        <v>89</v>
      </c>
      <c r="D74" s="19"/>
      <c r="E74" s="20"/>
      <c r="F74" s="58"/>
    </row>
    <row r="75" spans="1:7" ht="30" customHeight="1" x14ac:dyDescent="0.3">
      <c r="A75" s="24"/>
      <c r="B75" s="19" t="s">
        <v>90</v>
      </c>
      <c r="C75" s="27" t="s">
        <v>91</v>
      </c>
      <c r="D75" s="19" t="s">
        <v>76</v>
      </c>
      <c r="E75" s="20">
        <v>1</v>
      </c>
      <c r="F75" s="58">
        <v>50000</v>
      </c>
      <c r="G75" s="7">
        <f t="shared" ref="G75" si="1">E75*F75</f>
        <v>50000</v>
      </c>
    </row>
    <row r="76" spans="1:7" ht="15.6" customHeight="1" x14ac:dyDescent="0.3">
      <c r="A76" s="24"/>
      <c r="B76" s="19"/>
      <c r="C76" s="27" t="s">
        <v>92</v>
      </c>
      <c r="D76" s="19" t="s">
        <v>77</v>
      </c>
      <c r="E76" s="20">
        <v>50000</v>
      </c>
      <c r="F76" s="58"/>
    </row>
    <row r="77" spans="1:7" ht="15.6" customHeight="1" x14ac:dyDescent="0.3">
      <c r="A77" s="24"/>
      <c r="B77" s="19" t="s">
        <v>93</v>
      </c>
      <c r="C77" s="27" t="s">
        <v>94</v>
      </c>
      <c r="D77" s="19" t="s">
        <v>95</v>
      </c>
      <c r="E77" s="20">
        <v>200</v>
      </c>
      <c r="F77" s="58"/>
    </row>
    <row r="78" spans="1:7" ht="15.6" customHeight="1" x14ac:dyDescent="0.3">
      <c r="A78" s="24" t="s">
        <v>457</v>
      </c>
      <c r="B78" s="19" t="s">
        <v>96</v>
      </c>
      <c r="C78" s="28" t="s">
        <v>97</v>
      </c>
      <c r="D78" s="19"/>
      <c r="E78" s="20"/>
      <c r="F78" s="58"/>
    </row>
    <row r="79" spans="1:7" ht="15.6" customHeight="1" x14ac:dyDescent="0.3">
      <c r="A79" s="24"/>
      <c r="B79" s="19"/>
      <c r="C79" s="28" t="s">
        <v>98</v>
      </c>
      <c r="D79" s="19" t="s">
        <v>76</v>
      </c>
      <c r="E79" s="20">
        <v>1</v>
      </c>
      <c r="F79" s="58">
        <v>2500000</v>
      </c>
      <c r="G79" s="7">
        <f t="shared" ref="G79:G90" si="2">E79*F79</f>
        <v>2500000</v>
      </c>
    </row>
    <row r="80" spans="1:7" ht="15.6" customHeight="1" x14ac:dyDescent="0.3">
      <c r="A80" s="24"/>
      <c r="B80" s="19"/>
      <c r="C80" s="28" t="s">
        <v>99</v>
      </c>
      <c r="D80" s="19" t="s">
        <v>76</v>
      </c>
      <c r="E80" s="20">
        <v>1</v>
      </c>
      <c r="F80" s="58">
        <v>50000</v>
      </c>
      <c r="G80" s="7">
        <f t="shared" si="2"/>
        <v>50000</v>
      </c>
    </row>
    <row r="81" spans="1:7" ht="15.6" customHeight="1" x14ac:dyDescent="0.3">
      <c r="A81" s="24"/>
      <c r="B81" s="19"/>
      <c r="C81" s="28" t="s">
        <v>100</v>
      </c>
      <c r="D81" s="19" t="s">
        <v>76</v>
      </c>
      <c r="E81" s="20">
        <v>1</v>
      </c>
      <c r="F81" s="58">
        <v>30000</v>
      </c>
      <c r="G81" s="7">
        <f t="shared" si="2"/>
        <v>30000</v>
      </c>
    </row>
    <row r="82" spans="1:7" ht="15.6" customHeight="1" x14ac:dyDescent="0.3">
      <c r="A82" s="24"/>
      <c r="B82" s="19"/>
      <c r="C82" s="28" t="s">
        <v>101</v>
      </c>
      <c r="D82" s="19" t="s">
        <v>76</v>
      </c>
      <c r="E82" s="20">
        <v>1</v>
      </c>
      <c r="F82" s="58">
        <v>225000</v>
      </c>
      <c r="G82" s="7">
        <f t="shared" si="2"/>
        <v>225000</v>
      </c>
    </row>
    <row r="83" spans="1:7" ht="31.5" customHeight="1" x14ac:dyDescent="0.3">
      <c r="A83" s="24"/>
      <c r="B83" s="19"/>
      <c r="C83" s="28" t="s">
        <v>102</v>
      </c>
      <c r="D83" s="19" t="s">
        <v>76</v>
      </c>
      <c r="E83" s="20">
        <v>1</v>
      </c>
      <c r="F83" s="21">
        <v>60000</v>
      </c>
      <c r="G83" s="7">
        <f t="shared" si="2"/>
        <v>60000</v>
      </c>
    </row>
    <row r="84" spans="1:7" ht="15.6" customHeight="1" x14ac:dyDescent="0.3">
      <c r="A84" s="24"/>
      <c r="B84" s="19"/>
      <c r="C84" s="34" t="s">
        <v>103</v>
      </c>
      <c r="D84" s="19" t="s">
        <v>76</v>
      </c>
      <c r="E84" s="20">
        <v>1</v>
      </c>
      <c r="F84" s="21">
        <v>50000</v>
      </c>
      <c r="G84" s="7">
        <f t="shared" si="2"/>
        <v>50000</v>
      </c>
    </row>
    <row r="85" spans="1:7" ht="15.6" customHeight="1" x14ac:dyDescent="0.3">
      <c r="A85" s="24"/>
      <c r="B85" s="19"/>
      <c r="C85" s="34" t="s">
        <v>104</v>
      </c>
      <c r="D85" s="19" t="s">
        <v>76</v>
      </c>
      <c r="E85" s="20">
        <v>1</v>
      </c>
      <c r="F85" s="21">
        <v>200000</v>
      </c>
      <c r="G85" s="7">
        <f t="shared" si="2"/>
        <v>200000</v>
      </c>
    </row>
    <row r="86" spans="1:7" ht="48" customHeight="1" x14ac:dyDescent="0.3">
      <c r="A86" s="24"/>
      <c r="B86" s="19"/>
      <c r="C86" s="27" t="s">
        <v>105</v>
      </c>
      <c r="D86" s="19" t="s">
        <v>76</v>
      </c>
      <c r="E86" s="20">
        <v>1</v>
      </c>
      <c r="F86" s="21">
        <v>20000</v>
      </c>
      <c r="G86" s="7">
        <f t="shared" si="2"/>
        <v>20000</v>
      </c>
    </row>
    <row r="87" spans="1:7" x14ac:dyDescent="0.3">
      <c r="A87" s="24"/>
      <c r="B87" s="19" t="s">
        <v>498</v>
      </c>
      <c r="C87" s="28" t="s">
        <v>497</v>
      </c>
      <c r="D87" s="19" t="s">
        <v>76</v>
      </c>
      <c r="E87" s="20">
        <v>1</v>
      </c>
      <c r="F87" s="21">
        <v>100000</v>
      </c>
      <c r="G87" s="7">
        <f t="shared" si="2"/>
        <v>100000</v>
      </c>
    </row>
    <row r="88" spans="1:7" ht="15.6" customHeight="1" x14ac:dyDescent="0.25">
      <c r="A88" s="24"/>
      <c r="B88" s="19"/>
      <c r="C88" s="29" t="s">
        <v>107</v>
      </c>
      <c r="D88" s="19" t="s">
        <v>76</v>
      </c>
      <c r="E88" s="20">
        <v>1</v>
      </c>
      <c r="F88" s="21">
        <v>20000</v>
      </c>
      <c r="G88" s="7">
        <f t="shared" si="2"/>
        <v>20000</v>
      </c>
    </row>
    <row r="89" spans="1:7" ht="50.4" customHeight="1" x14ac:dyDescent="0.25">
      <c r="A89" s="24"/>
      <c r="B89" s="19"/>
      <c r="C89" s="37" t="s">
        <v>108</v>
      </c>
      <c r="D89" s="19" t="s">
        <v>76</v>
      </c>
      <c r="E89" s="20">
        <v>1</v>
      </c>
      <c r="F89" s="21">
        <v>50000</v>
      </c>
      <c r="G89" s="7">
        <f t="shared" si="2"/>
        <v>50000</v>
      </c>
    </row>
    <row r="90" spans="1:7" ht="49.2" customHeight="1" x14ac:dyDescent="0.3">
      <c r="A90" s="24"/>
      <c r="B90" s="35"/>
      <c r="C90" s="28" t="s">
        <v>109</v>
      </c>
      <c r="D90" s="35" t="s">
        <v>76</v>
      </c>
      <c r="E90" s="36">
        <v>1</v>
      </c>
      <c r="F90" s="21">
        <v>100000</v>
      </c>
      <c r="G90" s="7">
        <f t="shared" si="2"/>
        <v>100000</v>
      </c>
    </row>
    <row r="91" spans="1:7" ht="31.2" customHeight="1" x14ac:dyDescent="0.25">
      <c r="A91" s="24"/>
      <c r="B91" s="19"/>
      <c r="C91" s="37" t="s">
        <v>493</v>
      </c>
      <c r="D91" s="19" t="s">
        <v>77</v>
      </c>
      <c r="E91" s="20">
        <f>G79+G80+G81+G82+G83+G84+G85+G86+G87+G88+G89+G90</f>
        <v>3405000</v>
      </c>
      <c r="F91" s="33"/>
    </row>
    <row r="92" spans="1:7" ht="75" x14ac:dyDescent="0.25">
      <c r="A92" s="24"/>
      <c r="B92" s="19" t="s">
        <v>110</v>
      </c>
      <c r="C92" s="37" t="s">
        <v>111</v>
      </c>
      <c r="D92" s="19" t="s">
        <v>77</v>
      </c>
      <c r="E92" s="21">
        <v>18852344.400000002</v>
      </c>
      <c r="F92" s="33"/>
    </row>
    <row r="93" spans="1:7" ht="30" x14ac:dyDescent="0.25">
      <c r="A93" s="24" t="s">
        <v>140</v>
      </c>
      <c r="B93" s="19" t="s">
        <v>112</v>
      </c>
      <c r="C93" s="37" t="s">
        <v>113</v>
      </c>
      <c r="D93" s="38"/>
      <c r="E93" s="20"/>
      <c r="F93" s="21"/>
    </row>
    <row r="94" spans="1:7" x14ac:dyDescent="0.25">
      <c r="A94" s="24" t="s">
        <v>143</v>
      </c>
      <c r="B94" s="19"/>
      <c r="C94" s="29" t="s">
        <v>114</v>
      </c>
      <c r="D94" s="38"/>
      <c r="E94" s="20"/>
      <c r="F94" s="21"/>
    </row>
    <row r="95" spans="1:7" x14ac:dyDescent="0.25">
      <c r="A95" s="24"/>
      <c r="B95" s="19"/>
      <c r="C95" s="29" t="s">
        <v>115</v>
      </c>
      <c r="D95" s="38" t="s">
        <v>116</v>
      </c>
      <c r="E95" s="20">
        <v>8</v>
      </c>
      <c r="F95" s="21"/>
    </row>
    <row r="96" spans="1:7" x14ac:dyDescent="0.25">
      <c r="A96" s="24"/>
      <c r="B96" s="19"/>
      <c r="C96" s="29" t="s">
        <v>117</v>
      </c>
      <c r="D96" s="23" t="s">
        <v>116</v>
      </c>
      <c r="E96" s="20">
        <v>8</v>
      </c>
      <c r="F96" s="21"/>
    </row>
    <row r="97" spans="1:6" x14ac:dyDescent="0.3">
      <c r="A97" s="24"/>
      <c r="B97" s="19"/>
      <c r="C97" s="30" t="s">
        <v>118</v>
      </c>
      <c r="D97" s="38" t="s">
        <v>116</v>
      </c>
      <c r="E97" s="20">
        <v>8</v>
      </c>
      <c r="F97" s="21"/>
    </row>
    <row r="98" spans="1:6" x14ac:dyDescent="0.3">
      <c r="A98" s="24"/>
      <c r="B98" s="19"/>
      <c r="C98" s="30" t="s">
        <v>119</v>
      </c>
      <c r="D98" s="38" t="s">
        <v>116</v>
      </c>
      <c r="E98" s="20">
        <v>8</v>
      </c>
      <c r="F98" s="21"/>
    </row>
    <row r="99" spans="1:6" x14ac:dyDescent="0.3">
      <c r="A99" s="24" t="s">
        <v>146</v>
      </c>
      <c r="B99" s="19"/>
      <c r="C99" s="30" t="s">
        <v>120</v>
      </c>
      <c r="D99" s="38"/>
      <c r="E99" s="20"/>
      <c r="F99" s="21"/>
    </row>
    <row r="100" spans="1:6" x14ac:dyDescent="0.3">
      <c r="A100" s="24"/>
      <c r="B100" s="19"/>
      <c r="C100" s="39" t="s">
        <v>121</v>
      </c>
      <c r="D100" s="38" t="s">
        <v>116</v>
      </c>
      <c r="E100" s="20">
        <v>8</v>
      </c>
      <c r="F100" s="21"/>
    </row>
    <row r="101" spans="1:6" x14ac:dyDescent="0.3">
      <c r="A101" s="24"/>
      <c r="B101" s="19"/>
      <c r="C101" s="28" t="s">
        <v>123</v>
      </c>
      <c r="D101" s="38" t="s">
        <v>116</v>
      </c>
      <c r="E101" s="20">
        <v>8</v>
      </c>
      <c r="F101" s="21"/>
    </row>
    <row r="102" spans="1:6" x14ac:dyDescent="0.3">
      <c r="A102" s="24"/>
      <c r="B102" s="19"/>
      <c r="C102" s="28" t="s">
        <v>124</v>
      </c>
      <c r="D102" s="38" t="s">
        <v>116</v>
      </c>
      <c r="E102" s="20">
        <v>8</v>
      </c>
      <c r="F102" s="21"/>
    </row>
    <row r="103" spans="1:6" x14ac:dyDescent="0.3">
      <c r="A103" s="24" t="s">
        <v>149</v>
      </c>
      <c r="B103" s="19"/>
      <c r="C103" s="28" t="s">
        <v>126</v>
      </c>
      <c r="D103" s="38"/>
      <c r="E103" s="20"/>
      <c r="F103" s="21"/>
    </row>
    <row r="104" spans="1:6" x14ac:dyDescent="0.3">
      <c r="A104" s="24"/>
      <c r="B104" s="19"/>
      <c r="C104" s="28" t="s">
        <v>127</v>
      </c>
      <c r="D104" s="38" t="s">
        <v>116</v>
      </c>
      <c r="E104" s="20">
        <v>8</v>
      </c>
      <c r="F104" s="21"/>
    </row>
    <row r="105" spans="1:6" x14ac:dyDescent="0.3">
      <c r="A105" s="24"/>
      <c r="B105" s="19"/>
      <c r="C105" s="28" t="s">
        <v>129</v>
      </c>
      <c r="D105" s="19" t="s">
        <v>116</v>
      </c>
      <c r="E105" s="20">
        <v>8</v>
      </c>
      <c r="F105" s="21"/>
    </row>
    <row r="106" spans="1:6" x14ac:dyDescent="0.3">
      <c r="A106" s="24"/>
      <c r="B106" s="19"/>
      <c r="C106" s="28" t="s">
        <v>130</v>
      </c>
      <c r="D106" s="19" t="s">
        <v>116</v>
      </c>
      <c r="E106" s="20">
        <v>8</v>
      </c>
      <c r="F106" s="21"/>
    </row>
    <row r="107" spans="1:6" x14ac:dyDescent="0.3">
      <c r="A107" s="24" t="s">
        <v>458</v>
      </c>
      <c r="B107" s="19"/>
      <c r="C107" s="28" t="s">
        <v>132</v>
      </c>
      <c r="D107" s="19"/>
      <c r="E107" s="20"/>
      <c r="F107" s="21"/>
    </row>
    <row r="108" spans="1:6" x14ac:dyDescent="0.3">
      <c r="A108" s="24"/>
      <c r="B108" s="19"/>
      <c r="C108" s="28" t="s">
        <v>133</v>
      </c>
      <c r="D108" s="19" t="s">
        <v>116</v>
      </c>
      <c r="E108" s="20">
        <v>8</v>
      </c>
      <c r="F108" s="21"/>
    </row>
    <row r="109" spans="1:6" x14ac:dyDescent="0.3">
      <c r="A109" s="24"/>
      <c r="B109" s="19"/>
      <c r="C109" s="28" t="s">
        <v>135</v>
      </c>
      <c r="D109" s="19"/>
      <c r="E109" s="20">
        <v>8</v>
      </c>
      <c r="F109" s="21"/>
    </row>
    <row r="110" spans="1:6" x14ac:dyDescent="0.3">
      <c r="A110" s="24"/>
      <c r="B110" s="19"/>
      <c r="C110" s="28" t="s">
        <v>464</v>
      </c>
      <c r="D110" s="19" t="s">
        <v>116</v>
      </c>
      <c r="E110" s="20">
        <v>8</v>
      </c>
      <c r="F110" s="21"/>
    </row>
    <row r="111" spans="1:6" x14ac:dyDescent="0.3">
      <c r="A111" s="24"/>
      <c r="B111" s="19"/>
      <c r="C111" s="28" t="s">
        <v>465</v>
      </c>
      <c r="D111" s="19" t="s">
        <v>116</v>
      </c>
      <c r="E111" s="20">
        <v>8</v>
      </c>
      <c r="F111" s="21"/>
    </row>
    <row r="112" spans="1:6" x14ac:dyDescent="0.3">
      <c r="A112" s="24"/>
      <c r="B112" s="19"/>
      <c r="C112" s="28" t="s">
        <v>466</v>
      </c>
      <c r="D112" s="19" t="s">
        <v>116</v>
      </c>
      <c r="E112" s="20">
        <v>8</v>
      </c>
      <c r="F112" s="21"/>
    </row>
    <row r="113" spans="1:6" x14ac:dyDescent="0.3">
      <c r="A113" s="24" t="s">
        <v>459</v>
      </c>
      <c r="B113" s="19"/>
      <c r="C113" s="28" t="s">
        <v>138</v>
      </c>
      <c r="D113" s="19"/>
      <c r="E113" s="20"/>
      <c r="F113" s="21"/>
    </row>
    <row r="114" spans="1:6" x14ac:dyDescent="0.3">
      <c r="A114" s="24"/>
      <c r="B114" s="19"/>
      <c r="C114" s="28" t="s">
        <v>139</v>
      </c>
      <c r="D114" s="19" t="s">
        <v>116</v>
      </c>
      <c r="E114" s="20">
        <v>8</v>
      </c>
      <c r="F114" s="21"/>
    </row>
    <row r="115" spans="1:6" x14ac:dyDescent="0.3">
      <c r="A115" s="24"/>
      <c r="B115" s="19"/>
      <c r="C115" s="28" t="s">
        <v>141</v>
      </c>
      <c r="D115" s="19" t="s">
        <v>116</v>
      </c>
      <c r="E115" s="20">
        <v>8</v>
      </c>
      <c r="F115" s="21"/>
    </row>
    <row r="116" spans="1:6" x14ac:dyDescent="0.3">
      <c r="A116" s="24" t="s">
        <v>460</v>
      </c>
      <c r="B116" s="19"/>
      <c r="C116" s="28" t="s">
        <v>142</v>
      </c>
      <c r="D116" s="19"/>
      <c r="E116" s="20"/>
      <c r="F116" s="21"/>
    </row>
    <row r="117" spans="1:6" x14ac:dyDescent="0.3">
      <c r="A117" s="24"/>
      <c r="B117" s="19"/>
      <c r="C117" s="28" t="s">
        <v>144</v>
      </c>
      <c r="D117" s="19" t="s">
        <v>116</v>
      </c>
      <c r="E117" s="20">
        <v>8</v>
      </c>
      <c r="F117" s="21"/>
    </row>
    <row r="118" spans="1:6" x14ac:dyDescent="0.3">
      <c r="A118" s="24"/>
      <c r="B118" s="40"/>
      <c r="C118" s="28" t="s">
        <v>145</v>
      </c>
      <c r="D118" s="19" t="s">
        <v>116</v>
      </c>
      <c r="E118" s="20">
        <v>8</v>
      </c>
      <c r="F118" s="21"/>
    </row>
    <row r="119" spans="1:6" x14ac:dyDescent="0.3">
      <c r="A119" s="24" t="s">
        <v>461</v>
      </c>
      <c r="B119" s="19"/>
      <c r="C119" s="28" t="s">
        <v>147</v>
      </c>
      <c r="D119" s="19"/>
      <c r="E119" s="20"/>
      <c r="F119" s="21"/>
    </row>
    <row r="120" spans="1:6" x14ac:dyDescent="0.3">
      <c r="A120" s="24"/>
      <c r="B120" s="19"/>
      <c r="C120" s="28" t="s">
        <v>148</v>
      </c>
      <c r="D120" s="19" t="s">
        <v>116</v>
      </c>
      <c r="E120" s="20">
        <v>8</v>
      </c>
      <c r="F120" s="21"/>
    </row>
    <row r="121" spans="1:6" x14ac:dyDescent="0.3">
      <c r="A121" s="24"/>
      <c r="B121" s="19"/>
      <c r="C121" s="28" t="s">
        <v>150</v>
      </c>
      <c r="D121" s="19" t="s">
        <v>116</v>
      </c>
      <c r="E121" s="20">
        <v>8</v>
      </c>
      <c r="F121" s="21"/>
    </row>
    <row r="122" spans="1:6" x14ac:dyDescent="0.3">
      <c r="A122" s="24"/>
      <c r="B122" s="19"/>
      <c r="C122" s="28" t="s">
        <v>151</v>
      </c>
      <c r="D122" s="19" t="s">
        <v>116</v>
      </c>
      <c r="E122" s="20">
        <v>8</v>
      </c>
      <c r="F122" s="21"/>
    </row>
    <row r="123" spans="1:6" x14ac:dyDescent="0.3">
      <c r="A123" s="24" t="s">
        <v>462</v>
      </c>
      <c r="B123" s="19"/>
      <c r="C123" s="41" t="s">
        <v>152</v>
      </c>
      <c r="D123" s="19"/>
      <c r="E123" s="20"/>
      <c r="F123" s="21"/>
    </row>
    <row r="124" spans="1:6" x14ac:dyDescent="0.3">
      <c r="A124" s="24"/>
      <c r="B124" s="19"/>
      <c r="C124" s="28" t="s">
        <v>467</v>
      </c>
      <c r="D124" s="19" t="s">
        <v>116</v>
      </c>
      <c r="E124" s="20">
        <v>8</v>
      </c>
      <c r="F124" s="21"/>
    </row>
    <row r="125" spans="1:6" x14ac:dyDescent="0.3">
      <c r="A125" s="24"/>
      <c r="B125" s="19"/>
      <c r="C125" s="28" t="s">
        <v>153</v>
      </c>
      <c r="D125" s="19"/>
      <c r="E125" s="20"/>
      <c r="F125" s="21"/>
    </row>
    <row r="126" spans="1:6" x14ac:dyDescent="0.3">
      <c r="A126" s="24"/>
      <c r="B126" s="19"/>
      <c r="C126" s="28" t="s">
        <v>154</v>
      </c>
      <c r="D126" s="19" t="s">
        <v>116</v>
      </c>
      <c r="E126" s="20">
        <v>8</v>
      </c>
      <c r="F126" s="21"/>
    </row>
    <row r="127" spans="1:6" x14ac:dyDescent="0.3">
      <c r="A127" s="24"/>
      <c r="B127" s="19"/>
      <c r="C127" s="28" t="s">
        <v>155</v>
      </c>
      <c r="D127" s="19" t="s">
        <v>116</v>
      </c>
      <c r="E127" s="20">
        <v>8</v>
      </c>
      <c r="F127" s="21"/>
    </row>
    <row r="128" spans="1:6" x14ac:dyDescent="0.3">
      <c r="A128" s="24"/>
      <c r="B128" s="19"/>
      <c r="C128" s="28" t="s">
        <v>156</v>
      </c>
      <c r="D128" s="19" t="s">
        <v>116</v>
      </c>
      <c r="E128" s="20">
        <v>8</v>
      </c>
      <c r="F128" s="21"/>
    </row>
    <row r="129" spans="1:7" ht="16.2" thickBot="1" x14ac:dyDescent="0.35">
      <c r="A129" s="24"/>
      <c r="B129" s="19"/>
      <c r="C129" s="28"/>
      <c r="D129" s="19"/>
      <c r="E129" s="20"/>
      <c r="F129" s="21"/>
    </row>
    <row r="130" spans="1:7" ht="34.950000000000003" customHeight="1" thickBot="1" x14ac:dyDescent="0.35">
      <c r="A130" s="126" t="s">
        <v>75</v>
      </c>
      <c r="B130" s="127"/>
      <c r="C130" s="127"/>
      <c r="D130" s="127"/>
      <c r="E130" s="127"/>
      <c r="F130" s="127"/>
      <c r="G130" s="100"/>
    </row>
    <row r="131" spans="1:7" x14ac:dyDescent="0.3">
      <c r="A131" s="24"/>
      <c r="B131" s="19"/>
      <c r="C131" s="28"/>
      <c r="D131" s="19"/>
      <c r="E131" s="20"/>
      <c r="F131" s="21"/>
    </row>
    <row r="132" spans="1:7" x14ac:dyDescent="0.3">
      <c r="A132" s="24" t="s">
        <v>463</v>
      </c>
      <c r="B132" s="19"/>
      <c r="C132" s="26" t="s">
        <v>157</v>
      </c>
      <c r="D132" s="19"/>
      <c r="E132" s="20"/>
      <c r="F132" s="21"/>
    </row>
    <row r="133" spans="1:7" x14ac:dyDescent="0.3">
      <c r="A133" s="24"/>
      <c r="B133" s="19"/>
      <c r="C133" s="27" t="s">
        <v>154</v>
      </c>
      <c r="D133" s="19" t="s">
        <v>116</v>
      </c>
      <c r="E133" s="20">
        <v>8</v>
      </c>
      <c r="F133" s="21"/>
    </row>
    <row r="134" spans="1:7" x14ac:dyDescent="0.3">
      <c r="A134" s="24"/>
      <c r="B134" s="19"/>
      <c r="C134" s="28" t="s">
        <v>155</v>
      </c>
      <c r="D134" s="19" t="s">
        <v>116</v>
      </c>
      <c r="E134" s="20">
        <v>8</v>
      </c>
      <c r="F134" s="21"/>
    </row>
    <row r="135" spans="1:7" s="32" customFormat="1" x14ac:dyDescent="0.3">
      <c r="A135" s="24"/>
      <c r="B135" s="19"/>
      <c r="C135" s="28" t="s">
        <v>156</v>
      </c>
      <c r="D135" s="19" t="s">
        <v>116</v>
      </c>
      <c r="E135" s="20">
        <v>8</v>
      </c>
      <c r="F135" s="21"/>
      <c r="G135" s="7"/>
    </row>
    <row r="136" spans="1:7" s="32" customFormat="1" x14ac:dyDescent="0.3">
      <c r="A136" s="24"/>
      <c r="B136" s="19"/>
      <c r="C136" s="28"/>
      <c r="D136" s="19"/>
      <c r="E136" s="20"/>
      <c r="F136" s="21"/>
      <c r="G136" s="7"/>
    </row>
    <row r="137" spans="1:7" s="32" customFormat="1" x14ac:dyDescent="0.3">
      <c r="A137" s="24"/>
      <c r="B137" s="19"/>
      <c r="C137" s="28"/>
      <c r="D137" s="19"/>
      <c r="E137" s="20"/>
      <c r="F137" s="21"/>
      <c r="G137" s="7"/>
    </row>
    <row r="138" spans="1:7" s="32" customFormat="1" x14ac:dyDescent="0.3">
      <c r="A138" s="24"/>
      <c r="B138" s="19"/>
      <c r="C138" s="28"/>
      <c r="D138" s="19"/>
      <c r="E138" s="20"/>
      <c r="F138" s="21"/>
      <c r="G138" s="7"/>
    </row>
    <row r="139" spans="1:7" s="32" customFormat="1" x14ac:dyDescent="0.3">
      <c r="A139" s="24"/>
      <c r="B139" s="19"/>
      <c r="C139" s="28"/>
      <c r="D139" s="19"/>
      <c r="E139" s="20"/>
      <c r="F139" s="21"/>
      <c r="G139" s="7"/>
    </row>
    <row r="140" spans="1:7" s="32" customFormat="1" x14ac:dyDescent="0.3">
      <c r="A140" s="24"/>
      <c r="B140" s="19"/>
      <c r="C140" s="28"/>
      <c r="D140" s="19"/>
      <c r="E140" s="20"/>
      <c r="F140" s="21"/>
      <c r="G140" s="7"/>
    </row>
    <row r="141" spans="1:7" s="32" customFormat="1" x14ac:dyDescent="0.3">
      <c r="A141" s="24"/>
      <c r="B141" s="19"/>
      <c r="C141" s="28"/>
      <c r="D141" s="19"/>
      <c r="E141" s="20"/>
      <c r="F141" s="21"/>
      <c r="G141" s="7"/>
    </row>
    <row r="142" spans="1:7" s="32" customFormat="1" x14ac:dyDescent="0.3">
      <c r="A142" s="24"/>
      <c r="B142" s="19"/>
      <c r="C142" s="28"/>
      <c r="D142" s="19"/>
      <c r="E142" s="20"/>
      <c r="F142" s="21"/>
      <c r="G142" s="7"/>
    </row>
    <row r="143" spans="1:7" s="32" customFormat="1" x14ac:dyDescent="0.3">
      <c r="A143" s="24"/>
      <c r="B143" s="19"/>
      <c r="C143" s="28"/>
      <c r="D143" s="19"/>
      <c r="E143" s="20"/>
      <c r="F143" s="21"/>
      <c r="G143" s="7"/>
    </row>
    <row r="144" spans="1:7" s="32" customFormat="1" x14ac:dyDescent="0.3">
      <c r="A144" s="24"/>
      <c r="B144" s="19"/>
      <c r="C144" s="28"/>
      <c r="D144" s="19"/>
      <c r="E144" s="20"/>
      <c r="F144" s="21"/>
      <c r="G144" s="7"/>
    </row>
    <row r="145" spans="1:7" s="32" customFormat="1" x14ac:dyDescent="0.3">
      <c r="A145" s="24"/>
      <c r="B145" s="19"/>
      <c r="C145" s="28"/>
      <c r="D145" s="19"/>
      <c r="E145" s="20"/>
      <c r="F145" s="21"/>
      <c r="G145" s="7"/>
    </row>
    <row r="146" spans="1:7" s="32" customFormat="1" x14ac:dyDescent="0.3">
      <c r="A146" s="24"/>
      <c r="B146" s="19"/>
      <c r="C146" s="28"/>
      <c r="D146" s="19"/>
      <c r="E146" s="20"/>
      <c r="F146" s="21"/>
      <c r="G146" s="7"/>
    </row>
    <row r="147" spans="1:7" s="32" customFormat="1" x14ac:dyDescent="0.3">
      <c r="A147" s="24"/>
      <c r="B147" s="19"/>
      <c r="C147" s="28"/>
      <c r="D147" s="19"/>
      <c r="E147" s="20"/>
      <c r="F147" s="21"/>
      <c r="G147" s="7"/>
    </row>
    <row r="148" spans="1:7" s="32" customFormat="1" x14ac:dyDescent="0.3">
      <c r="A148" s="24"/>
      <c r="B148" s="19"/>
      <c r="C148" s="28"/>
      <c r="D148" s="19"/>
      <c r="E148" s="20"/>
      <c r="F148" s="21"/>
      <c r="G148" s="7"/>
    </row>
    <row r="149" spans="1:7" s="32" customFormat="1" x14ac:dyDescent="0.3">
      <c r="A149" s="24"/>
      <c r="B149" s="19"/>
      <c r="C149" s="28"/>
      <c r="D149" s="19"/>
      <c r="E149" s="20"/>
      <c r="F149" s="21"/>
      <c r="G149" s="7"/>
    </row>
    <row r="150" spans="1:7" s="32" customFormat="1" x14ac:dyDescent="0.3">
      <c r="A150" s="24"/>
      <c r="B150" s="19"/>
      <c r="C150" s="28"/>
      <c r="D150" s="19"/>
      <c r="E150" s="20"/>
      <c r="F150" s="21"/>
      <c r="G150" s="7"/>
    </row>
    <row r="151" spans="1:7" s="32" customFormat="1" x14ac:dyDescent="0.3">
      <c r="A151" s="24"/>
      <c r="B151" s="19"/>
      <c r="C151" s="28"/>
      <c r="D151" s="19"/>
      <c r="E151" s="20"/>
      <c r="F151" s="21"/>
      <c r="G151" s="7"/>
    </row>
    <row r="152" spans="1:7" s="32" customFormat="1" x14ac:dyDescent="0.3">
      <c r="A152" s="24"/>
      <c r="B152" s="19"/>
      <c r="C152" s="28"/>
      <c r="D152" s="19"/>
      <c r="E152" s="20"/>
      <c r="F152" s="21"/>
      <c r="G152" s="7"/>
    </row>
    <row r="153" spans="1:7" s="32" customFormat="1" x14ac:dyDescent="0.3">
      <c r="A153" s="24"/>
      <c r="B153" s="19"/>
      <c r="C153" s="28"/>
      <c r="D153" s="19"/>
      <c r="E153" s="20"/>
      <c r="F153" s="21"/>
      <c r="G153" s="7"/>
    </row>
    <row r="154" spans="1:7" s="32" customFormat="1" x14ac:dyDescent="0.3">
      <c r="A154" s="24"/>
      <c r="B154" s="19"/>
      <c r="C154" s="28"/>
      <c r="D154" s="19"/>
      <c r="E154" s="20"/>
      <c r="F154" s="21"/>
      <c r="G154" s="7"/>
    </row>
    <row r="155" spans="1:7" s="32" customFormat="1" x14ac:dyDescent="0.3">
      <c r="A155" s="24"/>
      <c r="B155" s="19"/>
      <c r="C155" s="28"/>
      <c r="D155" s="19"/>
      <c r="E155" s="20"/>
      <c r="F155" s="21"/>
      <c r="G155" s="7"/>
    </row>
    <row r="156" spans="1:7" s="32" customFormat="1" x14ac:dyDescent="0.3">
      <c r="A156" s="24"/>
      <c r="B156" s="19"/>
      <c r="C156" s="28"/>
      <c r="D156" s="19"/>
      <c r="E156" s="20"/>
      <c r="F156" s="21"/>
      <c r="G156" s="7"/>
    </row>
    <row r="157" spans="1:7" s="32" customFormat="1" x14ac:dyDescent="0.3">
      <c r="A157" s="24"/>
      <c r="B157" s="19"/>
      <c r="C157" s="28"/>
      <c r="D157" s="19"/>
      <c r="E157" s="20"/>
      <c r="F157" s="21"/>
      <c r="G157" s="7"/>
    </row>
    <row r="158" spans="1:7" s="32" customFormat="1" x14ac:dyDescent="0.3">
      <c r="A158" s="24"/>
      <c r="B158" s="19"/>
      <c r="C158" s="28"/>
      <c r="D158" s="19"/>
      <c r="E158" s="20"/>
      <c r="F158" s="21"/>
      <c r="G158" s="7"/>
    </row>
    <row r="159" spans="1:7" s="32" customFormat="1" x14ac:dyDescent="0.3">
      <c r="A159" s="24"/>
      <c r="B159" s="19"/>
      <c r="C159" s="28"/>
      <c r="D159" s="19"/>
      <c r="E159" s="20"/>
      <c r="F159" s="21"/>
      <c r="G159" s="7"/>
    </row>
    <row r="160" spans="1:7" s="32" customFormat="1" x14ac:dyDescent="0.3">
      <c r="A160" s="24"/>
      <c r="B160" s="19"/>
      <c r="C160" s="28"/>
      <c r="D160" s="19"/>
      <c r="E160" s="20"/>
      <c r="F160" s="21"/>
      <c r="G160" s="7"/>
    </row>
    <row r="161" spans="1:7" s="32" customFormat="1" x14ac:dyDescent="0.3">
      <c r="A161" s="24"/>
      <c r="B161" s="19"/>
      <c r="C161" s="28"/>
      <c r="D161" s="19"/>
      <c r="E161" s="20"/>
      <c r="F161" s="21"/>
      <c r="G161" s="7"/>
    </row>
    <row r="162" spans="1:7" s="32" customFormat="1" x14ac:dyDescent="0.3">
      <c r="A162" s="24"/>
      <c r="B162" s="19"/>
      <c r="C162" s="28"/>
      <c r="D162" s="19"/>
      <c r="E162" s="20"/>
      <c r="F162" s="21"/>
      <c r="G162" s="7"/>
    </row>
    <row r="163" spans="1:7" s="32" customFormat="1" x14ac:dyDescent="0.3">
      <c r="A163" s="24"/>
      <c r="B163" s="19"/>
      <c r="C163" s="28"/>
      <c r="D163" s="19"/>
      <c r="E163" s="20"/>
      <c r="F163" s="21"/>
      <c r="G163" s="7"/>
    </row>
    <row r="164" spans="1:7" s="32" customFormat="1" x14ac:dyDescent="0.3">
      <c r="A164" s="24"/>
      <c r="B164" s="19"/>
      <c r="C164" s="28"/>
      <c r="D164" s="19"/>
      <c r="E164" s="20"/>
      <c r="F164" s="21"/>
      <c r="G164" s="7"/>
    </row>
    <row r="165" spans="1:7" s="32" customFormat="1" x14ac:dyDescent="0.3">
      <c r="A165" s="24"/>
      <c r="B165" s="19"/>
      <c r="C165" s="28"/>
      <c r="D165" s="19"/>
      <c r="E165" s="20"/>
      <c r="F165" s="21"/>
      <c r="G165" s="7"/>
    </row>
    <row r="166" spans="1:7" s="32" customFormat="1" x14ac:dyDescent="0.3">
      <c r="A166" s="24"/>
      <c r="B166" s="19"/>
      <c r="C166" s="28"/>
      <c r="D166" s="19"/>
      <c r="E166" s="20"/>
      <c r="F166" s="21"/>
      <c r="G166" s="7"/>
    </row>
    <row r="167" spans="1:7" s="32" customFormat="1" x14ac:dyDescent="0.3">
      <c r="A167" s="24"/>
      <c r="B167" s="19"/>
      <c r="C167" s="28"/>
      <c r="D167" s="19"/>
      <c r="E167" s="20"/>
      <c r="F167" s="21"/>
      <c r="G167" s="7"/>
    </row>
    <row r="168" spans="1:7" s="32" customFormat="1" ht="16.2" thickBot="1" x14ac:dyDescent="0.35">
      <c r="A168" s="24"/>
      <c r="B168" s="19"/>
      <c r="C168" s="28"/>
      <c r="D168" s="19"/>
      <c r="E168" s="20"/>
      <c r="F168" s="21"/>
      <c r="G168" s="7"/>
    </row>
    <row r="169" spans="1:7" ht="34.950000000000003" customHeight="1" thickBot="1" x14ac:dyDescent="0.35">
      <c r="A169" s="126" t="s">
        <v>158</v>
      </c>
      <c r="B169" s="127"/>
      <c r="C169" s="127"/>
      <c r="D169" s="127"/>
      <c r="E169" s="127"/>
      <c r="F169" s="127"/>
      <c r="G169" s="100"/>
    </row>
    <row r="170" spans="1:7" ht="18" customHeight="1" x14ac:dyDescent="0.3">
      <c r="A170" s="16"/>
      <c r="B170" s="17"/>
      <c r="C170" s="18"/>
      <c r="D170" s="19"/>
      <c r="E170" s="20"/>
      <c r="F170" s="21"/>
    </row>
    <row r="171" spans="1:7" x14ac:dyDescent="0.3">
      <c r="A171" s="16">
        <v>2</v>
      </c>
      <c r="B171" s="17" t="s">
        <v>159</v>
      </c>
      <c r="C171" s="18" t="s">
        <v>160</v>
      </c>
      <c r="D171" s="19"/>
      <c r="E171" s="20"/>
      <c r="F171" s="21"/>
    </row>
    <row r="172" spans="1:7" ht="14.25" customHeight="1" x14ac:dyDescent="0.3">
      <c r="A172" s="42"/>
      <c r="B172" s="43"/>
      <c r="C172" s="44"/>
      <c r="D172" s="43"/>
      <c r="E172" s="20"/>
      <c r="F172" s="21"/>
    </row>
    <row r="173" spans="1:7" ht="30" x14ac:dyDescent="0.3">
      <c r="A173" s="45" t="s">
        <v>161</v>
      </c>
      <c r="B173" s="19" t="s">
        <v>162</v>
      </c>
      <c r="C173" s="46" t="s">
        <v>163</v>
      </c>
      <c r="D173" s="19" t="s">
        <v>164</v>
      </c>
      <c r="E173" s="47">
        <v>7850</v>
      </c>
      <c r="F173" s="21"/>
    </row>
    <row r="174" spans="1:7" ht="15.6" customHeight="1" x14ac:dyDescent="0.3">
      <c r="A174" s="45"/>
      <c r="B174" s="19"/>
      <c r="C174" s="46"/>
      <c r="D174" s="19"/>
      <c r="E174" s="47"/>
      <c r="F174" s="21"/>
    </row>
    <row r="175" spans="1:7" ht="48" customHeight="1" x14ac:dyDescent="0.3">
      <c r="A175" s="45" t="s">
        <v>165</v>
      </c>
      <c r="B175" s="19" t="s">
        <v>166</v>
      </c>
      <c r="C175" s="46" t="s">
        <v>167</v>
      </c>
      <c r="D175" s="19"/>
      <c r="E175" s="47"/>
      <c r="F175" s="21"/>
    </row>
    <row r="176" spans="1:7" ht="20.100000000000001" customHeight="1" x14ac:dyDescent="0.3">
      <c r="A176" s="45"/>
      <c r="B176" s="19"/>
      <c r="C176" s="46" t="s">
        <v>168</v>
      </c>
      <c r="D176" s="43" t="s">
        <v>169</v>
      </c>
      <c r="E176" s="47">
        <v>50</v>
      </c>
      <c r="F176" s="21"/>
    </row>
    <row r="177" spans="1:6" ht="29.25" customHeight="1" x14ac:dyDescent="0.3">
      <c r="A177" s="45"/>
      <c r="B177" s="19"/>
      <c r="C177" s="46" t="s">
        <v>171</v>
      </c>
      <c r="D177" s="19" t="s">
        <v>169</v>
      </c>
      <c r="E177" s="47">
        <v>30</v>
      </c>
      <c r="F177" s="21"/>
    </row>
    <row r="178" spans="1:6" ht="20.100000000000001" customHeight="1" x14ac:dyDescent="0.3">
      <c r="A178" s="45"/>
      <c r="B178" s="19"/>
      <c r="C178" s="46" t="s">
        <v>172</v>
      </c>
      <c r="D178" s="43" t="s">
        <v>169</v>
      </c>
      <c r="E178" s="20">
        <v>20</v>
      </c>
      <c r="F178" s="21"/>
    </row>
    <row r="179" spans="1:6" ht="25.95" customHeight="1" x14ac:dyDescent="0.3">
      <c r="A179" s="45"/>
      <c r="B179" s="19"/>
      <c r="C179" s="46"/>
      <c r="D179" s="43"/>
      <c r="E179" s="20"/>
      <c r="F179" s="21"/>
    </row>
    <row r="180" spans="1:6" ht="32.4" customHeight="1" x14ac:dyDescent="0.3">
      <c r="A180" s="45" t="s">
        <v>170</v>
      </c>
      <c r="B180" s="19" t="s">
        <v>174</v>
      </c>
      <c r="C180" s="46" t="s">
        <v>175</v>
      </c>
      <c r="D180" s="43"/>
      <c r="E180" s="20"/>
      <c r="F180" s="21"/>
    </row>
    <row r="181" spans="1:6" ht="20.100000000000001" customHeight="1" x14ac:dyDescent="0.3">
      <c r="A181" s="45"/>
      <c r="B181" s="19"/>
      <c r="C181" s="46" t="s">
        <v>176</v>
      </c>
      <c r="D181" s="19" t="s">
        <v>177</v>
      </c>
      <c r="E181" s="20">
        <v>300</v>
      </c>
      <c r="F181" s="21"/>
    </row>
    <row r="182" spans="1:6" ht="20.100000000000001" customHeight="1" x14ac:dyDescent="0.3">
      <c r="A182" s="45"/>
      <c r="B182" s="19"/>
      <c r="C182" s="46" t="s">
        <v>178</v>
      </c>
      <c r="D182" s="43" t="s">
        <v>177</v>
      </c>
      <c r="E182" s="20">
        <v>300</v>
      </c>
      <c r="F182" s="21"/>
    </row>
    <row r="183" spans="1:6" ht="50.1" customHeight="1" x14ac:dyDescent="0.3">
      <c r="A183" s="45"/>
      <c r="B183" s="19"/>
      <c r="C183" s="46" t="s">
        <v>179</v>
      </c>
      <c r="D183" s="19" t="s">
        <v>177</v>
      </c>
      <c r="E183" s="47">
        <v>250</v>
      </c>
      <c r="F183" s="21"/>
    </row>
    <row r="184" spans="1:6" ht="15.75" customHeight="1" x14ac:dyDescent="0.3">
      <c r="A184" s="45"/>
      <c r="B184" s="19"/>
      <c r="C184" s="46" t="s">
        <v>180</v>
      </c>
      <c r="D184" s="43" t="s">
        <v>177</v>
      </c>
      <c r="E184" s="47">
        <v>400</v>
      </c>
      <c r="F184" s="21"/>
    </row>
    <row r="185" spans="1:6" ht="20.100000000000001" customHeight="1" x14ac:dyDescent="0.3">
      <c r="A185" s="45"/>
      <c r="B185" s="19"/>
      <c r="C185" s="46" t="s">
        <v>181</v>
      </c>
      <c r="D185" s="19" t="s">
        <v>177</v>
      </c>
      <c r="E185" s="47">
        <v>20</v>
      </c>
      <c r="F185" s="21"/>
    </row>
    <row r="186" spans="1:6" ht="34.200000000000003" customHeight="1" x14ac:dyDescent="0.3">
      <c r="A186" s="45" t="s">
        <v>173</v>
      </c>
      <c r="B186" s="19" t="s">
        <v>182</v>
      </c>
      <c r="C186" s="46" t="s">
        <v>183</v>
      </c>
      <c r="D186" s="19" t="s">
        <v>184</v>
      </c>
      <c r="E186" s="47">
        <v>3825</v>
      </c>
      <c r="F186" s="21"/>
    </row>
    <row r="187" spans="1:6" ht="25.2" customHeight="1" x14ac:dyDescent="0.3">
      <c r="A187" s="45"/>
      <c r="B187" s="19"/>
      <c r="C187" s="46"/>
      <c r="D187" s="19"/>
      <c r="E187" s="47"/>
      <c r="F187" s="21"/>
    </row>
    <row r="188" spans="1:6" ht="20.100000000000001" customHeight="1" x14ac:dyDescent="0.3">
      <c r="A188" s="45" t="s">
        <v>208</v>
      </c>
      <c r="B188" s="19" t="s">
        <v>185</v>
      </c>
      <c r="C188" s="46" t="s">
        <v>186</v>
      </c>
      <c r="D188" s="19"/>
      <c r="E188" s="47"/>
      <c r="F188" s="21"/>
    </row>
    <row r="189" spans="1:6" ht="20.100000000000001" customHeight="1" x14ac:dyDescent="0.3">
      <c r="A189" s="45"/>
      <c r="B189" s="19"/>
      <c r="C189" s="46"/>
      <c r="D189" s="19"/>
      <c r="E189" s="47"/>
      <c r="F189" s="21"/>
    </row>
    <row r="190" spans="1:6" ht="20.100000000000001" customHeight="1" x14ac:dyDescent="0.3">
      <c r="A190" s="45"/>
      <c r="B190" s="19"/>
      <c r="C190" s="46" t="s">
        <v>187</v>
      </c>
      <c r="D190" s="19"/>
      <c r="E190" s="47"/>
      <c r="F190" s="21"/>
    </row>
    <row r="191" spans="1:6" ht="48" customHeight="1" x14ac:dyDescent="0.3">
      <c r="A191" s="45"/>
      <c r="B191" s="19"/>
      <c r="C191" s="46" t="s">
        <v>188</v>
      </c>
      <c r="D191" s="19" t="s">
        <v>177</v>
      </c>
      <c r="E191" s="47">
        <v>4000</v>
      </c>
      <c r="F191" s="21"/>
    </row>
    <row r="192" spans="1:6" ht="10.5" customHeight="1" x14ac:dyDescent="0.3">
      <c r="A192" s="45"/>
      <c r="B192" s="19"/>
      <c r="C192" s="46" t="s">
        <v>189</v>
      </c>
      <c r="D192" s="19" t="s">
        <v>177</v>
      </c>
      <c r="E192" s="47">
        <v>1800</v>
      </c>
      <c r="F192" s="21"/>
    </row>
    <row r="193" spans="1:6" ht="20.100000000000001" customHeight="1" x14ac:dyDescent="0.3">
      <c r="A193" s="45"/>
      <c r="B193" s="19"/>
      <c r="C193" s="46"/>
      <c r="D193" s="19"/>
      <c r="E193" s="47"/>
      <c r="F193" s="21"/>
    </row>
    <row r="194" spans="1:6" ht="20.100000000000001" customHeight="1" x14ac:dyDescent="0.3">
      <c r="A194" s="45"/>
      <c r="B194" s="19"/>
      <c r="C194" s="46" t="s">
        <v>190</v>
      </c>
      <c r="D194" s="19"/>
      <c r="E194" s="47"/>
      <c r="F194" s="21"/>
    </row>
    <row r="195" spans="1:6" ht="20.100000000000001" customHeight="1" x14ac:dyDescent="0.3">
      <c r="A195" s="45"/>
      <c r="B195" s="19"/>
      <c r="C195" s="46" t="s">
        <v>191</v>
      </c>
      <c r="D195" s="19" t="s">
        <v>177</v>
      </c>
      <c r="E195" s="47">
        <v>7951</v>
      </c>
      <c r="F195" s="21"/>
    </row>
    <row r="196" spans="1:6" ht="20.100000000000001" customHeight="1" x14ac:dyDescent="0.3">
      <c r="A196" s="45"/>
      <c r="B196" s="19"/>
      <c r="C196" s="46" t="s">
        <v>192</v>
      </c>
      <c r="D196" s="19" t="s">
        <v>177</v>
      </c>
      <c r="E196" s="47">
        <v>1705</v>
      </c>
      <c r="F196" s="21"/>
    </row>
    <row r="197" spans="1:6" ht="30.6" customHeight="1" x14ac:dyDescent="0.3">
      <c r="A197" s="45"/>
      <c r="B197" s="19"/>
      <c r="C197" s="46" t="s">
        <v>193</v>
      </c>
      <c r="D197" s="19" t="s">
        <v>177</v>
      </c>
      <c r="E197" s="47">
        <v>5936</v>
      </c>
      <c r="F197" s="21"/>
    </row>
    <row r="198" spans="1:6" ht="20.100000000000001" customHeight="1" x14ac:dyDescent="0.3">
      <c r="A198" s="45"/>
      <c r="B198" s="19"/>
      <c r="C198" s="46" t="s">
        <v>194</v>
      </c>
      <c r="D198" s="19" t="s">
        <v>177</v>
      </c>
      <c r="E198" s="47">
        <v>389</v>
      </c>
      <c r="F198" s="21"/>
    </row>
    <row r="199" spans="1:6" ht="20.100000000000001" customHeight="1" x14ac:dyDescent="0.3">
      <c r="A199" s="45"/>
      <c r="B199" s="19"/>
      <c r="C199" s="46" t="s">
        <v>195</v>
      </c>
      <c r="D199" s="19" t="s">
        <v>177</v>
      </c>
      <c r="E199" s="47">
        <v>1391</v>
      </c>
      <c r="F199" s="21"/>
    </row>
    <row r="200" spans="1:6" ht="20.100000000000001" customHeight="1" x14ac:dyDescent="0.3">
      <c r="A200" s="45"/>
      <c r="B200" s="19"/>
      <c r="C200" s="46" t="s">
        <v>196</v>
      </c>
      <c r="D200" s="19" t="s">
        <v>177</v>
      </c>
      <c r="E200" s="47">
        <v>300</v>
      </c>
      <c r="F200" s="21"/>
    </row>
    <row r="201" spans="1:6" ht="26.25" customHeight="1" x14ac:dyDescent="0.3">
      <c r="A201" s="45"/>
      <c r="B201" s="19"/>
      <c r="C201" s="46" t="s">
        <v>197</v>
      </c>
      <c r="D201" s="19" t="s">
        <v>177</v>
      </c>
      <c r="E201" s="47">
        <v>199</v>
      </c>
      <c r="F201" s="21"/>
    </row>
    <row r="202" spans="1:6" ht="35.1" customHeight="1" x14ac:dyDescent="0.3">
      <c r="A202" s="45"/>
      <c r="B202" s="19"/>
      <c r="C202" s="46" t="s">
        <v>198</v>
      </c>
      <c r="D202" s="19" t="s">
        <v>177</v>
      </c>
      <c r="E202" s="47">
        <v>1590</v>
      </c>
      <c r="F202" s="21"/>
    </row>
    <row r="203" spans="1:6" ht="20.100000000000001" customHeight="1" x14ac:dyDescent="0.3">
      <c r="A203" s="45"/>
      <c r="B203" s="19"/>
      <c r="C203" s="46" t="s">
        <v>199</v>
      </c>
      <c r="D203" s="19" t="s">
        <v>164</v>
      </c>
      <c r="E203" s="47">
        <v>380</v>
      </c>
      <c r="F203" s="21"/>
    </row>
    <row r="204" spans="1:6" ht="20.100000000000001" customHeight="1" x14ac:dyDescent="0.3">
      <c r="A204" s="45"/>
      <c r="B204" s="19"/>
      <c r="C204" s="46"/>
      <c r="D204" s="19"/>
      <c r="E204" s="47"/>
      <c r="F204" s="21"/>
    </row>
    <row r="205" spans="1:6" ht="20.100000000000001" customHeight="1" x14ac:dyDescent="0.3">
      <c r="A205" s="45" t="s">
        <v>224</v>
      </c>
      <c r="B205" s="19" t="s">
        <v>200</v>
      </c>
      <c r="C205" s="46" t="s">
        <v>201</v>
      </c>
      <c r="D205" s="19"/>
      <c r="E205" s="47"/>
      <c r="F205" s="21"/>
    </row>
    <row r="206" spans="1:6" ht="20.100000000000001" customHeight="1" x14ac:dyDescent="0.3">
      <c r="A206" s="45"/>
      <c r="B206" s="19"/>
      <c r="C206" s="46" t="s">
        <v>202</v>
      </c>
      <c r="D206" s="19" t="s">
        <v>184</v>
      </c>
      <c r="E206" s="47">
        <f>5800*0.15*1</f>
        <v>870</v>
      </c>
      <c r="F206" s="21"/>
    </row>
    <row r="207" spans="1:6" ht="20.100000000000001" customHeight="1" x14ac:dyDescent="0.3">
      <c r="A207" s="45"/>
      <c r="B207" s="19"/>
      <c r="C207" s="46" t="s">
        <v>203</v>
      </c>
      <c r="D207" s="19" t="s">
        <v>184</v>
      </c>
      <c r="E207" s="47">
        <v>870</v>
      </c>
      <c r="F207" s="21"/>
    </row>
    <row r="208" spans="1:6" ht="20.100000000000001" customHeight="1" x14ac:dyDescent="0.3">
      <c r="A208" s="45"/>
      <c r="B208" s="19"/>
      <c r="C208" s="46" t="s">
        <v>204</v>
      </c>
      <c r="D208" s="19" t="s">
        <v>184</v>
      </c>
      <c r="E208" s="47">
        <v>870</v>
      </c>
      <c r="F208" s="21"/>
    </row>
    <row r="209" spans="1:7" ht="20.100000000000001" customHeight="1" thickBot="1" x14ac:dyDescent="0.35">
      <c r="A209" s="45"/>
      <c r="B209" s="19"/>
      <c r="C209" s="46"/>
      <c r="D209" s="19"/>
      <c r="E209" s="48"/>
      <c r="F209" s="21"/>
    </row>
    <row r="210" spans="1:7" ht="34.950000000000003" customHeight="1" thickBot="1" x14ac:dyDescent="0.35">
      <c r="A210" s="126" t="s">
        <v>75</v>
      </c>
      <c r="B210" s="127"/>
      <c r="C210" s="127"/>
      <c r="D210" s="127"/>
      <c r="E210" s="127"/>
      <c r="F210" s="127"/>
      <c r="G210" s="100"/>
    </row>
    <row r="211" spans="1:7" ht="20.100000000000001" customHeight="1" x14ac:dyDescent="0.3">
      <c r="A211" s="45" t="s">
        <v>208</v>
      </c>
      <c r="B211" s="19" t="s">
        <v>205</v>
      </c>
      <c r="C211" s="46" t="s">
        <v>206</v>
      </c>
      <c r="D211" s="19"/>
      <c r="E211" s="48"/>
      <c r="F211" s="21"/>
    </row>
    <row r="212" spans="1:7" ht="20.100000000000001" customHeight="1" x14ac:dyDescent="0.3">
      <c r="A212" s="45"/>
      <c r="B212" s="19"/>
      <c r="C212" s="46"/>
      <c r="D212" s="19"/>
      <c r="E212" s="48"/>
      <c r="F212" s="21"/>
    </row>
    <row r="213" spans="1:7" ht="20.100000000000001" customHeight="1" x14ac:dyDescent="0.3">
      <c r="A213" s="45"/>
      <c r="B213" s="19"/>
      <c r="C213" s="46" t="s">
        <v>207</v>
      </c>
      <c r="D213" s="19"/>
      <c r="E213" s="20"/>
      <c r="F213" s="21"/>
    </row>
    <row r="214" spans="1:7" ht="28.5" customHeight="1" x14ac:dyDescent="0.3">
      <c r="A214" s="45"/>
      <c r="B214" s="19"/>
      <c r="C214" s="46" t="s">
        <v>209</v>
      </c>
      <c r="D214" s="19" t="s">
        <v>177</v>
      </c>
      <c r="E214" s="20">
        <v>5963</v>
      </c>
      <c r="F214" s="21"/>
    </row>
    <row r="215" spans="1:7" ht="20.100000000000001" customHeight="1" x14ac:dyDescent="0.3">
      <c r="A215" s="45"/>
      <c r="B215" s="43"/>
      <c r="C215" s="44" t="s">
        <v>210</v>
      </c>
      <c r="D215" s="43" t="s">
        <v>177</v>
      </c>
      <c r="E215" s="20">
        <v>389</v>
      </c>
      <c r="F215" s="21"/>
    </row>
    <row r="216" spans="1:7" ht="28.2" customHeight="1" x14ac:dyDescent="0.3">
      <c r="A216" s="45"/>
      <c r="B216" s="19"/>
      <c r="C216" s="46" t="s">
        <v>211</v>
      </c>
      <c r="D216" s="43" t="s">
        <v>177</v>
      </c>
      <c r="E216" s="20">
        <v>1391</v>
      </c>
      <c r="F216" s="21"/>
    </row>
    <row r="217" spans="1:7" ht="20.100000000000001" customHeight="1" x14ac:dyDescent="0.3">
      <c r="A217" s="45"/>
      <c r="B217" s="43"/>
      <c r="C217" s="46" t="s">
        <v>212</v>
      </c>
      <c r="D217" s="19" t="s">
        <v>164</v>
      </c>
      <c r="E217" s="20">
        <v>380</v>
      </c>
      <c r="F217" s="21"/>
    </row>
    <row r="218" spans="1:7" ht="30" customHeight="1" x14ac:dyDescent="0.3">
      <c r="A218" s="45"/>
      <c r="B218" s="43"/>
      <c r="C218" s="46" t="s">
        <v>213</v>
      </c>
      <c r="D218" s="19"/>
      <c r="E218" s="47"/>
      <c r="F218" s="21"/>
    </row>
    <row r="219" spans="1:7" ht="20.100000000000001" customHeight="1" x14ac:dyDescent="0.3">
      <c r="A219" s="45"/>
      <c r="B219" s="43"/>
      <c r="C219" s="46" t="s">
        <v>214</v>
      </c>
      <c r="D219" s="19" t="s">
        <v>177</v>
      </c>
      <c r="E219" s="47">
        <v>7951</v>
      </c>
      <c r="F219" s="21"/>
    </row>
    <row r="220" spans="1:7" ht="20.100000000000001" customHeight="1" x14ac:dyDescent="0.3">
      <c r="A220" s="45"/>
      <c r="B220" s="43"/>
      <c r="C220" s="46" t="s">
        <v>215</v>
      </c>
      <c r="D220" s="19" t="s">
        <v>177</v>
      </c>
      <c r="E220" s="47">
        <v>1705</v>
      </c>
      <c r="F220" s="21"/>
    </row>
    <row r="221" spans="1:7" ht="67.8" customHeight="1" x14ac:dyDescent="0.3">
      <c r="A221" s="45"/>
      <c r="B221" s="43"/>
      <c r="C221" s="46" t="s">
        <v>216</v>
      </c>
      <c r="D221" s="19" t="s">
        <v>177</v>
      </c>
      <c r="E221" s="47">
        <v>50</v>
      </c>
      <c r="F221" s="21"/>
    </row>
    <row r="222" spans="1:7" ht="55.2" customHeight="1" x14ac:dyDescent="0.3">
      <c r="A222" s="45"/>
      <c r="B222" s="43"/>
      <c r="C222" s="46" t="s">
        <v>217</v>
      </c>
      <c r="D222" s="19" t="s">
        <v>177</v>
      </c>
      <c r="E222" s="47">
        <v>389</v>
      </c>
      <c r="F222" s="21"/>
    </row>
    <row r="223" spans="1:7" ht="47.4" customHeight="1" x14ac:dyDescent="0.3">
      <c r="A223" s="45"/>
      <c r="B223" s="43"/>
      <c r="C223" s="46" t="s">
        <v>218</v>
      </c>
      <c r="D223" s="19" t="s">
        <v>177</v>
      </c>
      <c r="E223" s="47">
        <v>100</v>
      </c>
      <c r="F223" s="21"/>
    </row>
    <row r="224" spans="1:7" ht="20.100000000000001" customHeight="1" x14ac:dyDescent="0.3">
      <c r="A224" s="45"/>
      <c r="B224" s="43"/>
      <c r="C224" s="46" t="s">
        <v>219</v>
      </c>
      <c r="D224" s="19" t="s">
        <v>177</v>
      </c>
      <c r="E224" s="47">
        <v>300</v>
      </c>
      <c r="F224" s="21"/>
    </row>
    <row r="225" spans="1:6" ht="20.100000000000001" customHeight="1" x14ac:dyDescent="0.3">
      <c r="A225" s="45"/>
      <c r="B225" s="43"/>
      <c r="C225" s="46" t="s">
        <v>220</v>
      </c>
      <c r="D225" s="19" t="s">
        <v>177</v>
      </c>
      <c r="E225" s="47">
        <v>199</v>
      </c>
      <c r="F225" s="21"/>
    </row>
    <row r="226" spans="1:6" ht="20.100000000000001" customHeight="1" x14ac:dyDescent="0.3">
      <c r="A226" s="45"/>
      <c r="B226" s="43"/>
      <c r="C226" s="46" t="s">
        <v>198</v>
      </c>
      <c r="D226" s="19" t="s">
        <v>177</v>
      </c>
      <c r="E226" s="47">
        <v>1590</v>
      </c>
      <c r="F226" s="21"/>
    </row>
    <row r="227" spans="1:6" ht="51.6" customHeight="1" x14ac:dyDescent="0.3">
      <c r="A227" s="45"/>
      <c r="B227" s="43"/>
      <c r="C227" s="46" t="s">
        <v>221</v>
      </c>
      <c r="D227" s="19" t="s">
        <v>164</v>
      </c>
      <c r="E227" s="47">
        <v>380</v>
      </c>
      <c r="F227" s="21"/>
    </row>
    <row r="228" spans="1:6" ht="31.8" customHeight="1" x14ac:dyDescent="0.3">
      <c r="A228" s="45" t="s">
        <v>224</v>
      </c>
      <c r="B228" s="43" t="s">
        <v>222</v>
      </c>
      <c r="C228" s="46" t="s">
        <v>223</v>
      </c>
      <c r="D228" s="19"/>
      <c r="E228" s="47"/>
      <c r="F228" s="21"/>
    </row>
    <row r="229" spans="1:6" ht="20.100000000000001" customHeight="1" x14ac:dyDescent="0.3">
      <c r="A229" s="45"/>
      <c r="B229" s="43"/>
      <c r="C229" s="46"/>
      <c r="D229" s="19"/>
      <c r="E229" s="47"/>
      <c r="F229" s="21"/>
    </row>
    <row r="230" spans="1:6" ht="26.25" customHeight="1" x14ac:dyDescent="0.3">
      <c r="A230" s="45"/>
      <c r="B230" s="19"/>
      <c r="C230" s="46" t="s">
        <v>225</v>
      </c>
      <c r="D230" s="43"/>
      <c r="E230" s="47"/>
      <c r="F230" s="21"/>
    </row>
    <row r="231" spans="1:6" ht="20.100000000000001" customHeight="1" x14ac:dyDescent="0.3">
      <c r="A231" s="45"/>
      <c r="B231" s="19"/>
      <c r="C231" s="46" t="s">
        <v>226</v>
      </c>
      <c r="D231" s="43" t="s">
        <v>177</v>
      </c>
      <c r="E231" s="47">
        <f>E181</f>
        <v>300</v>
      </c>
      <c r="F231" s="21"/>
    </row>
    <row r="232" spans="1:6" ht="20.100000000000001" customHeight="1" x14ac:dyDescent="0.3">
      <c r="A232" s="45"/>
      <c r="B232" s="43"/>
      <c r="C232" s="46" t="s">
        <v>227</v>
      </c>
      <c r="D232" s="19" t="s">
        <v>177</v>
      </c>
      <c r="E232" s="47">
        <f t="shared" ref="E232:E233" si="3">E182</f>
        <v>300</v>
      </c>
      <c r="F232" s="21"/>
    </row>
    <row r="233" spans="1:6" ht="20.100000000000001" customHeight="1" x14ac:dyDescent="0.3">
      <c r="A233" s="45"/>
      <c r="B233" s="43"/>
      <c r="C233" s="46" t="s">
        <v>228</v>
      </c>
      <c r="D233" s="43" t="s">
        <v>177</v>
      </c>
      <c r="E233" s="47">
        <f t="shared" si="3"/>
        <v>250</v>
      </c>
      <c r="F233" s="21"/>
    </row>
    <row r="234" spans="1:6" ht="20.100000000000001" customHeight="1" x14ac:dyDescent="0.3">
      <c r="A234" s="45"/>
      <c r="B234" s="43"/>
      <c r="C234" s="46"/>
      <c r="D234" s="19"/>
      <c r="E234" s="47"/>
      <c r="F234" s="21"/>
    </row>
    <row r="235" spans="1:6" ht="17.399999999999999" customHeight="1" x14ac:dyDescent="0.3">
      <c r="A235" s="45"/>
      <c r="B235" s="19"/>
      <c r="C235" s="46" t="s">
        <v>229</v>
      </c>
      <c r="D235" s="43"/>
      <c r="E235" s="47"/>
      <c r="F235" s="21"/>
    </row>
    <row r="236" spans="1:6" ht="35.1" customHeight="1" x14ac:dyDescent="0.3">
      <c r="A236" s="49"/>
      <c r="B236" s="43"/>
      <c r="C236" s="46" t="s">
        <v>226</v>
      </c>
      <c r="D236" s="19" t="s">
        <v>177</v>
      </c>
      <c r="E236" s="47">
        <f>E231*0.4</f>
        <v>120</v>
      </c>
      <c r="F236" s="21"/>
    </row>
    <row r="237" spans="1:6" ht="20.100000000000001" customHeight="1" x14ac:dyDescent="0.3">
      <c r="A237" s="49"/>
      <c r="B237" s="43"/>
      <c r="C237" s="46" t="s">
        <v>227</v>
      </c>
      <c r="D237" s="19" t="s">
        <v>177</v>
      </c>
      <c r="E237" s="47">
        <f t="shared" ref="E237:E238" si="4">E232*0.4</f>
        <v>120</v>
      </c>
      <c r="F237" s="21"/>
    </row>
    <row r="238" spans="1:6" ht="20.100000000000001" customHeight="1" x14ac:dyDescent="0.3">
      <c r="A238" s="49"/>
      <c r="B238" s="43"/>
      <c r="C238" s="46" t="s">
        <v>230</v>
      </c>
      <c r="D238" s="19" t="s">
        <v>177</v>
      </c>
      <c r="E238" s="47">
        <f t="shared" si="4"/>
        <v>100</v>
      </c>
      <c r="F238" s="21"/>
    </row>
    <row r="239" spans="1:6" ht="20.100000000000001" customHeight="1" x14ac:dyDescent="0.3">
      <c r="A239" s="45"/>
      <c r="B239" s="43"/>
      <c r="C239" s="46"/>
      <c r="D239" s="19"/>
      <c r="E239" s="47"/>
      <c r="F239" s="21"/>
    </row>
    <row r="240" spans="1:6" ht="20.100000000000001" customHeight="1" x14ac:dyDescent="0.3">
      <c r="A240" s="49"/>
      <c r="B240" s="43"/>
      <c r="C240" s="46" t="s">
        <v>231</v>
      </c>
      <c r="D240" s="19" t="s">
        <v>177</v>
      </c>
      <c r="E240" s="47">
        <f>E184</f>
        <v>400</v>
      </c>
      <c r="F240" s="21"/>
    </row>
    <row r="241" spans="1:9" ht="20.100000000000001" customHeight="1" thickBot="1" x14ac:dyDescent="0.35">
      <c r="A241" s="49"/>
      <c r="B241" s="43"/>
      <c r="C241" s="46" t="s">
        <v>232</v>
      </c>
      <c r="D241" s="19" t="s">
        <v>177</v>
      </c>
      <c r="E241" s="47">
        <f>E185</f>
        <v>20</v>
      </c>
      <c r="F241" s="21"/>
    </row>
    <row r="242" spans="1:9" ht="34.950000000000003" customHeight="1" thickBot="1" x14ac:dyDescent="0.35">
      <c r="A242" s="128" t="s">
        <v>233</v>
      </c>
      <c r="B242" s="129"/>
      <c r="C242" s="129"/>
      <c r="D242" s="129"/>
      <c r="E242" s="129"/>
      <c r="F242" s="129"/>
      <c r="G242" s="100"/>
    </row>
    <row r="243" spans="1:9" ht="34.200000000000003" customHeight="1" x14ac:dyDescent="0.3">
      <c r="A243" s="42">
        <v>3</v>
      </c>
      <c r="B243" s="43" t="s">
        <v>234</v>
      </c>
      <c r="C243" s="44" t="s">
        <v>235</v>
      </c>
      <c r="D243" s="43"/>
      <c r="E243" s="20"/>
      <c r="F243" s="21"/>
    </row>
    <row r="244" spans="1:9" ht="20.100000000000001" customHeight="1" x14ac:dyDescent="0.3">
      <c r="A244" s="45"/>
      <c r="B244" s="19"/>
      <c r="C244" s="41"/>
      <c r="D244" s="19"/>
      <c r="E244" s="20"/>
      <c r="F244" s="21"/>
    </row>
    <row r="245" spans="1:9" ht="20.100000000000001" customHeight="1" x14ac:dyDescent="0.3">
      <c r="A245" s="45" t="s">
        <v>236</v>
      </c>
      <c r="B245" s="19" t="s">
        <v>22</v>
      </c>
      <c r="C245" s="27" t="s">
        <v>237</v>
      </c>
      <c r="D245" s="19"/>
      <c r="E245" s="20"/>
      <c r="F245" s="21"/>
    </row>
    <row r="246" spans="1:9" ht="49.5" customHeight="1" x14ac:dyDescent="0.3">
      <c r="A246" s="45"/>
      <c r="B246" s="19"/>
      <c r="C246" s="27" t="s">
        <v>238</v>
      </c>
      <c r="D246" s="19"/>
      <c r="E246" s="20"/>
      <c r="F246" s="58"/>
    </row>
    <row r="247" spans="1:9" ht="20.100000000000001" customHeight="1" x14ac:dyDescent="0.3">
      <c r="A247" s="45"/>
      <c r="B247" s="19"/>
      <c r="C247" s="27" t="s">
        <v>239</v>
      </c>
      <c r="D247" s="19" t="s">
        <v>184</v>
      </c>
      <c r="E247" s="47">
        <v>14480</v>
      </c>
      <c r="F247" s="58"/>
      <c r="I247" s="3">
        <v>18366</v>
      </c>
    </row>
    <row r="248" spans="1:9" ht="20.100000000000001" customHeight="1" x14ac:dyDescent="0.3">
      <c r="A248" s="45"/>
      <c r="B248" s="19"/>
      <c r="C248" s="27" t="s">
        <v>240</v>
      </c>
      <c r="D248" s="19" t="s">
        <v>184</v>
      </c>
      <c r="E248" s="47">
        <v>8280</v>
      </c>
      <c r="F248" s="58"/>
      <c r="I248" s="3">
        <v>4339</v>
      </c>
    </row>
    <row r="249" spans="1:9" ht="20.100000000000001" customHeight="1" x14ac:dyDescent="0.3">
      <c r="A249" s="45"/>
      <c r="B249" s="19"/>
      <c r="C249" s="27" t="s">
        <v>241</v>
      </c>
      <c r="D249" s="19" t="s">
        <v>184</v>
      </c>
      <c r="E249" s="47">
        <v>5175</v>
      </c>
      <c r="F249" s="58"/>
      <c r="I249" s="3">
        <v>2142</v>
      </c>
    </row>
    <row r="250" spans="1:9" ht="20.100000000000001" customHeight="1" x14ac:dyDescent="0.3">
      <c r="A250" s="45"/>
      <c r="B250" s="19"/>
      <c r="C250" s="27" t="s">
        <v>242</v>
      </c>
      <c r="D250" s="19" t="s">
        <v>184</v>
      </c>
      <c r="E250" s="47">
        <v>200</v>
      </c>
      <c r="F250" s="58"/>
      <c r="I250" s="3">
        <f>SUM(I247:I249)</f>
        <v>24847</v>
      </c>
    </row>
    <row r="251" spans="1:9" ht="20.100000000000001" customHeight="1" x14ac:dyDescent="0.3">
      <c r="A251" s="45"/>
      <c r="B251" s="19"/>
      <c r="C251" s="27" t="s">
        <v>243</v>
      </c>
      <c r="D251" s="19"/>
      <c r="E251" s="111"/>
      <c r="F251" s="58"/>
    </row>
    <row r="252" spans="1:9" ht="48" customHeight="1" x14ac:dyDescent="0.3">
      <c r="A252" s="45"/>
      <c r="B252" s="19"/>
      <c r="C252" s="27" t="s">
        <v>244</v>
      </c>
      <c r="D252" s="19" t="s">
        <v>184</v>
      </c>
      <c r="E252" s="50">
        <f>8300</f>
        <v>8300</v>
      </c>
      <c r="F252" s="21"/>
    </row>
    <row r="253" spans="1:9" x14ac:dyDescent="0.3">
      <c r="A253" s="45"/>
      <c r="B253" s="19"/>
      <c r="C253" s="27" t="s">
        <v>245</v>
      </c>
      <c r="D253" s="19" t="s">
        <v>184</v>
      </c>
      <c r="E253" s="50">
        <v>2500</v>
      </c>
      <c r="F253" s="21"/>
    </row>
    <row r="254" spans="1:9" ht="18.600000000000001" customHeight="1" x14ac:dyDescent="0.3">
      <c r="A254" s="45"/>
      <c r="B254" s="19"/>
      <c r="C254" s="27" t="s">
        <v>246</v>
      </c>
      <c r="D254" s="19" t="s">
        <v>184</v>
      </c>
      <c r="E254" s="47">
        <v>100</v>
      </c>
      <c r="F254" s="21"/>
    </row>
    <row r="255" spans="1:9" ht="43.2" customHeight="1" x14ac:dyDescent="0.3">
      <c r="A255" s="45"/>
      <c r="B255" s="19" t="s">
        <v>44</v>
      </c>
      <c r="C255" s="27" t="s">
        <v>247</v>
      </c>
      <c r="D255" s="19" t="s">
        <v>248</v>
      </c>
      <c r="E255" s="47"/>
      <c r="F255" s="21"/>
    </row>
    <row r="256" spans="1:9" x14ac:dyDescent="0.3">
      <c r="A256" s="45"/>
      <c r="B256" s="19"/>
      <c r="C256" s="27" t="s">
        <v>249</v>
      </c>
      <c r="D256" s="19" t="s">
        <v>164</v>
      </c>
      <c r="E256" s="47">
        <v>0</v>
      </c>
      <c r="F256" s="21"/>
    </row>
    <row r="257" spans="1:6" ht="22.5" customHeight="1" x14ac:dyDescent="0.3">
      <c r="A257" s="45"/>
      <c r="B257" s="19"/>
      <c r="C257" s="27" t="s">
        <v>250</v>
      </c>
      <c r="D257" s="19" t="s">
        <v>164</v>
      </c>
      <c r="E257" s="47">
        <v>5000</v>
      </c>
      <c r="F257" s="21"/>
    </row>
    <row r="258" spans="1:6" x14ac:dyDescent="0.3">
      <c r="A258" s="45"/>
      <c r="B258" s="19"/>
      <c r="C258" s="27" t="s">
        <v>251</v>
      </c>
      <c r="D258" s="19" t="s">
        <v>164</v>
      </c>
      <c r="E258" s="47">
        <v>1000</v>
      </c>
      <c r="F258" s="21"/>
    </row>
    <row r="259" spans="1:6" x14ac:dyDescent="0.3">
      <c r="A259" s="45"/>
      <c r="B259" s="19"/>
      <c r="C259" s="27" t="s">
        <v>252</v>
      </c>
      <c r="D259" s="19" t="s">
        <v>164</v>
      </c>
      <c r="E259" s="20">
        <v>100</v>
      </c>
      <c r="F259" s="21"/>
    </row>
    <row r="260" spans="1:6" x14ac:dyDescent="0.3">
      <c r="A260" s="45"/>
      <c r="B260" s="19"/>
      <c r="C260" s="27"/>
      <c r="D260" s="19"/>
      <c r="E260" s="20"/>
      <c r="F260" s="21"/>
    </row>
    <row r="261" spans="1:6" ht="47.4" customHeight="1" x14ac:dyDescent="0.3">
      <c r="A261" s="45"/>
      <c r="B261" s="19" t="s">
        <v>253</v>
      </c>
      <c r="C261" s="27" t="s">
        <v>470</v>
      </c>
      <c r="D261" s="19"/>
      <c r="E261" s="20"/>
      <c r="F261" s="21"/>
    </row>
    <row r="262" spans="1:6" ht="15.6" customHeight="1" x14ac:dyDescent="0.3">
      <c r="A262" s="45"/>
      <c r="B262" s="19"/>
      <c r="C262" s="27"/>
      <c r="D262" s="19"/>
      <c r="E262" s="47"/>
      <c r="F262" s="21"/>
    </row>
    <row r="263" spans="1:6" x14ac:dyDescent="0.3">
      <c r="A263" s="45"/>
      <c r="B263" s="19"/>
      <c r="C263" s="27" t="s">
        <v>254</v>
      </c>
      <c r="D263" s="19" t="s">
        <v>164</v>
      </c>
      <c r="E263" s="47">
        <v>498</v>
      </c>
      <c r="F263" s="21"/>
    </row>
    <row r="264" spans="1:6" ht="20.100000000000001" customHeight="1" x14ac:dyDescent="0.3">
      <c r="A264" s="45"/>
      <c r="B264" s="19"/>
      <c r="C264" s="27" t="s">
        <v>240</v>
      </c>
      <c r="D264" s="19" t="s">
        <v>164</v>
      </c>
      <c r="E264" s="47">
        <v>58</v>
      </c>
      <c r="F264" s="21"/>
    </row>
    <row r="265" spans="1:6" ht="20.100000000000001" customHeight="1" x14ac:dyDescent="0.3">
      <c r="A265" s="45"/>
      <c r="B265" s="19"/>
      <c r="C265" s="27" t="s">
        <v>255</v>
      </c>
      <c r="D265" s="19" t="s">
        <v>164</v>
      </c>
      <c r="E265" s="47">
        <v>15</v>
      </c>
      <c r="F265" s="21"/>
    </row>
    <row r="266" spans="1:6" ht="20.100000000000001" customHeight="1" x14ac:dyDescent="0.3">
      <c r="A266" s="45"/>
      <c r="B266" s="19"/>
      <c r="C266" s="27"/>
      <c r="D266" s="19"/>
      <c r="E266" s="47"/>
      <c r="F266" s="21"/>
    </row>
    <row r="267" spans="1:6" ht="20.100000000000001" customHeight="1" x14ac:dyDescent="0.3">
      <c r="A267" s="45" t="s">
        <v>256</v>
      </c>
      <c r="B267" s="19" t="s">
        <v>257</v>
      </c>
      <c r="C267" s="28" t="s">
        <v>258</v>
      </c>
      <c r="D267" s="19"/>
      <c r="E267" s="20"/>
      <c r="F267" s="21"/>
    </row>
    <row r="268" spans="1:6" ht="20.100000000000001" customHeight="1" x14ac:dyDescent="0.3">
      <c r="A268" s="45" t="s">
        <v>261</v>
      </c>
      <c r="B268" s="19" t="s">
        <v>259</v>
      </c>
      <c r="C268" s="27" t="s">
        <v>260</v>
      </c>
      <c r="D268" s="19"/>
      <c r="E268" s="20"/>
      <c r="F268" s="21"/>
    </row>
    <row r="269" spans="1:6" ht="33" customHeight="1" x14ac:dyDescent="0.3">
      <c r="A269" s="45"/>
      <c r="B269" s="19"/>
      <c r="C269" s="28" t="s">
        <v>262</v>
      </c>
      <c r="D269" s="19" t="s">
        <v>184</v>
      </c>
      <c r="E269" s="20">
        <f>5044+1463</f>
        <v>6507</v>
      </c>
      <c r="F269" s="21"/>
    </row>
    <row r="270" spans="1:6" ht="20.100000000000001" customHeight="1" x14ac:dyDescent="0.3">
      <c r="A270" s="51"/>
      <c r="B270" s="19"/>
      <c r="C270" s="28"/>
      <c r="D270" s="19"/>
      <c r="E270" s="20"/>
      <c r="F270" s="21"/>
    </row>
    <row r="271" spans="1:6" ht="20.100000000000001" customHeight="1" x14ac:dyDescent="0.3">
      <c r="A271" s="45"/>
      <c r="B271" s="19"/>
      <c r="C271" s="28" t="s">
        <v>263</v>
      </c>
      <c r="D271" s="19"/>
      <c r="E271" s="47"/>
      <c r="F271" s="21"/>
    </row>
    <row r="272" spans="1:6" ht="20.100000000000001" customHeight="1" x14ac:dyDescent="0.3">
      <c r="A272" s="45" t="s">
        <v>468</v>
      </c>
      <c r="B272" s="19" t="s">
        <v>264</v>
      </c>
      <c r="C272" s="28" t="s">
        <v>265</v>
      </c>
      <c r="D272" s="19"/>
      <c r="E272" s="47"/>
      <c r="F272" s="21"/>
    </row>
    <row r="273" spans="1:6" ht="28.2" customHeight="1" x14ac:dyDescent="0.3">
      <c r="A273" s="51"/>
      <c r="B273" s="19"/>
      <c r="C273" s="28" t="s">
        <v>266</v>
      </c>
      <c r="D273" s="19" t="s">
        <v>184</v>
      </c>
      <c r="E273" s="47">
        <v>5000</v>
      </c>
      <c r="F273" s="21"/>
    </row>
    <row r="274" spans="1:6" ht="28.8" customHeight="1" x14ac:dyDescent="0.3">
      <c r="A274" s="45" t="s">
        <v>469</v>
      </c>
      <c r="B274" s="19" t="s">
        <v>267</v>
      </c>
      <c r="C274" s="28" t="s">
        <v>268</v>
      </c>
      <c r="D274" s="19"/>
      <c r="E274" s="47"/>
      <c r="F274" s="21"/>
    </row>
    <row r="275" spans="1:6" ht="30" customHeight="1" x14ac:dyDescent="0.3">
      <c r="A275" s="51"/>
      <c r="B275" s="19"/>
      <c r="C275" s="28" t="s">
        <v>269</v>
      </c>
      <c r="D275" s="19"/>
      <c r="E275" s="47"/>
      <c r="F275" s="21"/>
    </row>
    <row r="276" spans="1:6" x14ac:dyDescent="0.3">
      <c r="A276" s="51"/>
      <c r="B276" s="19"/>
      <c r="C276" s="28" t="s">
        <v>270</v>
      </c>
      <c r="D276" s="19" t="s">
        <v>271</v>
      </c>
      <c r="E276" s="47">
        <v>1350</v>
      </c>
      <c r="F276" s="21"/>
    </row>
    <row r="277" spans="1:6" x14ac:dyDescent="0.3">
      <c r="A277" s="45"/>
      <c r="B277" s="19"/>
      <c r="C277" s="28" t="s">
        <v>272</v>
      </c>
      <c r="D277" s="19" t="s">
        <v>271</v>
      </c>
      <c r="E277" s="47">
        <v>10</v>
      </c>
      <c r="F277" s="21"/>
    </row>
    <row r="278" spans="1:6" x14ac:dyDescent="0.3">
      <c r="A278" s="45"/>
      <c r="B278" s="19"/>
      <c r="C278" s="28" t="s">
        <v>273</v>
      </c>
      <c r="D278" s="19" t="s">
        <v>271</v>
      </c>
      <c r="E278" s="47">
        <v>1950</v>
      </c>
      <c r="F278" s="21"/>
    </row>
    <row r="279" spans="1:6" x14ac:dyDescent="0.3">
      <c r="A279" s="45"/>
      <c r="B279" s="19"/>
      <c r="C279" s="28" t="s">
        <v>274</v>
      </c>
      <c r="D279" s="19" t="s">
        <v>271</v>
      </c>
      <c r="E279" s="47">
        <v>1150</v>
      </c>
      <c r="F279" s="21"/>
    </row>
    <row r="280" spans="1:6" x14ac:dyDescent="0.3">
      <c r="A280" s="45"/>
      <c r="B280" s="19"/>
      <c r="C280" s="28" t="s">
        <v>275</v>
      </c>
      <c r="D280" s="19" t="s">
        <v>271</v>
      </c>
      <c r="E280" s="47">
        <v>1304</v>
      </c>
      <c r="F280" s="21"/>
    </row>
    <row r="281" spans="1:6" x14ac:dyDescent="0.3">
      <c r="A281" s="45"/>
      <c r="B281" s="19"/>
      <c r="C281" s="28" t="s">
        <v>276</v>
      </c>
      <c r="D281" s="19" t="s">
        <v>271</v>
      </c>
      <c r="E281" s="47">
        <v>233</v>
      </c>
      <c r="F281" s="21"/>
    </row>
    <row r="282" spans="1:6" x14ac:dyDescent="0.3">
      <c r="A282" s="51"/>
      <c r="B282" s="19"/>
      <c r="C282" s="27" t="s">
        <v>277</v>
      </c>
      <c r="D282" s="19"/>
      <c r="E282" s="47"/>
      <c r="F282" s="21"/>
    </row>
    <row r="283" spans="1:6" x14ac:dyDescent="0.3">
      <c r="A283" s="51"/>
      <c r="B283" s="19"/>
      <c r="C283" s="28" t="s">
        <v>270</v>
      </c>
      <c r="D283" s="19" t="s">
        <v>164</v>
      </c>
      <c r="E283" s="47">
        <f>24500</f>
        <v>24500</v>
      </c>
      <c r="F283" s="21"/>
    </row>
    <row r="284" spans="1:6" x14ac:dyDescent="0.3">
      <c r="A284" s="51"/>
      <c r="B284" s="19"/>
      <c r="C284" s="27" t="s">
        <v>272</v>
      </c>
      <c r="D284" s="19" t="s">
        <v>164</v>
      </c>
      <c r="E284" s="47">
        <f>24500</f>
        <v>24500</v>
      </c>
      <c r="F284" s="21"/>
    </row>
    <row r="285" spans="1:6" x14ac:dyDescent="0.3">
      <c r="A285" s="51"/>
      <c r="B285" s="19"/>
      <c r="C285" s="27" t="s">
        <v>278</v>
      </c>
      <c r="D285" s="19" t="s">
        <v>164</v>
      </c>
      <c r="E285" s="47">
        <v>120</v>
      </c>
      <c r="F285" s="21"/>
    </row>
    <row r="286" spans="1:6" x14ac:dyDescent="0.3">
      <c r="A286" s="51"/>
      <c r="B286" s="19"/>
      <c r="C286" s="27" t="s">
        <v>279</v>
      </c>
      <c r="D286" s="19" t="s">
        <v>164</v>
      </c>
      <c r="E286" s="47">
        <v>100</v>
      </c>
      <c r="F286" s="21"/>
    </row>
    <row r="287" spans="1:6" ht="20.100000000000001" customHeight="1" x14ac:dyDescent="0.3">
      <c r="A287" s="51"/>
      <c r="B287" s="19"/>
      <c r="C287" s="27" t="s">
        <v>280</v>
      </c>
      <c r="D287" s="19" t="s">
        <v>164</v>
      </c>
      <c r="E287" s="47">
        <f>E284*0.3</f>
        <v>7350</v>
      </c>
      <c r="F287" s="21"/>
    </row>
    <row r="288" spans="1:6" ht="30" customHeight="1" x14ac:dyDescent="0.3">
      <c r="A288" s="51"/>
      <c r="B288" s="19"/>
      <c r="C288" s="27" t="s">
        <v>281</v>
      </c>
      <c r="D288" s="19" t="s">
        <v>282</v>
      </c>
      <c r="E288" s="47">
        <v>250</v>
      </c>
      <c r="F288" s="21"/>
    </row>
    <row r="289" spans="1:7" ht="20.100000000000001" customHeight="1" thickBot="1" x14ac:dyDescent="0.35">
      <c r="A289" s="51"/>
      <c r="B289" s="19"/>
      <c r="C289" s="27"/>
      <c r="D289" s="19"/>
      <c r="E289" s="47"/>
      <c r="F289" s="21"/>
    </row>
    <row r="290" spans="1:7" ht="34.950000000000003" customHeight="1" thickBot="1" x14ac:dyDescent="0.35">
      <c r="A290" s="128" t="s">
        <v>283</v>
      </c>
      <c r="B290" s="129"/>
      <c r="C290" s="129"/>
      <c r="D290" s="129"/>
      <c r="E290" s="129"/>
      <c r="F290" s="129"/>
      <c r="G290" s="100"/>
    </row>
    <row r="291" spans="1:7" ht="20.100000000000001" customHeight="1" x14ac:dyDescent="0.3">
      <c r="A291" s="51"/>
      <c r="B291" s="19"/>
      <c r="C291" s="27"/>
      <c r="D291" s="19"/>
      <c r="E291" s="20"/>
      <c r="F291" s="52"/>
    </row>
    <row r="292" spans="1:7" ht="37.200000000000003" customHeight="1" x14ac:dyDescent="0.3">
      <c r="A292" s="42">
        <v>4</v>
      </c>
      <c r="B292" s="43" t="s">
        <v>284</v>
      </c>
      <c r="C292" s="53" t="s">
        <v>285</v>
      </c>
      <c r="D292" s="35"/>
      <c r="E292" s="54"/>
      <c r="F292" s="52"/>
    </row>
    <row r="293" spans="1:7" ht="20.100000000000001" customHeight="1" x14ac:dyDescent="0.3">
      <c r="A293" s="45"/>
      <c r="B293" s="35"/>
      <c r="C293" s="55"/>
      <c r="D293" s="35"/>
      <c r="E293" s="54"/>
      <c r="F293" s="52"/>
    </row>
    <row r="294" spans="1:7" ht="20.100000000000001" customHeight="1" x14ac:dyDescent="0.3">
      <c r="A294" s="45" t="s">
        <v>286</v>
      </c>
      <c r="B294" s="35"/>
      <c r="C294" s="56" t="s">
        <v>287</v>
      </c>
      <c r="D294" s="35"/>
      <c r="E294" s="54"/>
      <c r="F294" s="52"/>
    </row>
    <row r="295" spans="1:7" ht="20.100000000000001" customHeight="1" x14ac:dyDescent="0.3">
      <c r="A295" s="45"/>
      <c r="B295" s="35"/>
      <c r="C295" s="55"/>
      <c r="D295" s="35"/>
      <c r="E295" s="54"/>
      <c r="F295" s="52"/>
    </row>
    <row r="296" spans="1:7" ht="20.100000000000001" customHeight="1" x14ac:dyDescent="0.3">
      <c r="A296" s="45"/>
      <c r="B296" s="35" t="s">
        <v>288</v>
      </c>
      <c r="C296" s="56" t="s">
        <v>289</v>
      </c>
      <c r="D296" s="19"/>
      <c r="E296" s="57"/>
      <c r="F296" s="58"/>
    </row>
    <row r="297" spans="1:7" ht="20.100000000000001" customHeight="1" x14ac:dyDescent="0.3">
      <c r="A297" s="45"/>
      <c r="B297" s="35"/>
      <c r="C297" s="55" t="s">
        <v>290</v>
      </c>
      <c r="D297" s="35" t="s">
        <v>184</v>
      </c>
      <c r="E297" s="57">
        <v>4325</v>
      </c>
      <c r="F297" s="58"/>
    </row>
    <row r="298" spans="1:7" ht="20.100000000000001" customHeight="1" x14ac:dyDescent="0.3">
      <c r="A298" s="45"/>
      <c r="B298" s="35"/>
      <c r="C298" s="56" t="s">
        <v>291</v>
      </c>
      <c r="D298" s="19" t="s">
        <v>184</v>
      </c>
      <c r="E298" s="57">
        <v>3528</v>
      </c>
      <c r="F298" s="58"/>
    </row>
    <row r="299" spans="1:7" ht="34.200000000000003" customHeight="1" x14ac:dyDescent="0.3">
      <c r="A299" s="45"/>
      <c r="B299" s="35"/>
      <c r="C299" s="56" t="s">
        <v>292</v>
      </c>
      <c r="D299" s="19" t="s">
        <v>184</v>
      </c>
      <c r="E299" s="57">
        <v>3528</v>
      </c>
      <c r="F299" s="58"/>
    </row>
    <row r="300" spans="1:7" ht="29.25" customHeight="1" x14ac:dyDescent="0.3">
      <c r="A300" s="45"/>
      <c r="B300" s="35"/>
      <c r="C300" s="56"/>
      <c r="D300" s="19"/>
      <c r="E300" s="57"/>
      <c r="F300" s="58"/>
    </row>
    <row r="301" spans="1:7" ht="20.100000000000001" customHeight="1" x14ac:dyDescent="0.3">
      <c r="A301" s="51"/>
      <c r="B301" s="35" t="s">
        <v>293</v>
      </c>
      <c r="C301" s="27" t="s">
        <v>294</v>
      </c>
      <c r="D301" s="35"/>
      <c r="E301" s="57"/>
      <c r="F301" s="58"/>
    </row>
    <row r="302" spans="1:7" ht="29.25" customHeight="1" x14ac:dyDescent="0.3">
      <c r="A302" s="45"/>
      <c r="B302" s="19"/>
      <c r="C302" s="27" t="s">
        <v>290</v>
      </c>
      <c r="D302" s="35" t="s">
        <v>184</v>
      </c>
      <c r="E302" s="57">
        <v>1730</v>
      </c>
      <c r="F302" s="58"/>
    </row>
    <row r="303" spans="1:7" ht="20.100000000000001" customHeight="1" x14ac:dyDescent="0.3">
      <c r="A303" s="51"/>
      <c r="B303" s="28"/>
      <c r="C303" s="27" t="s">
        <v>291</v>
      </c>
      <c r="D303" s="35" t="s">
        <v>184</v>
      </c>
      <c r="E303" s="57">
        <v>1441</v>
      </c>
      <c r="F303" s="58"/>
    </row>
    <row r="304" spans="1:7" ht="20.100000000000001" customHeight="1" x14ac:dyDescent="0.3">
      <c r="A304" s="51"/>
      <c r="B304" s="28"/>
      <c r="C304" s="27" t="s">
        <v>296</v>
      </c>
      <c r="D304" s="35" t="s">
        <v>177</v>
      </c>
      <c r="E304" s="57">
        <v>0</v>
      </c>
      <c r="F304" s="58"/>
    </row>
    <row r="305" spans="1:7" ht="20.100000000000001" customHeight="1" x14ac:dyDescent="0.3">
      <c r="A305" s="51"/>
      <c r="B305" s="28"/>
      <c r="C305" s="27" t="s">
        <v>297</v>
      </c>
      <c r="D305" s="35" t="s">
        <v>184</v>
      </c>
      <c r="E305" s="57">
        <v>110</v>
      </c>
      <c r="F305" s="58"/>
    </row>
    <row r="306" spans="1:7" ht="20.100000000000001" customHeight="1" x14ac:dyDescent="0.3">
      <c r="A306" s="51"/>
      <c r="B306" s="19"/>
      <c r="C306" s="27" t="s">
        <v>298</v>
      </c>
      <c r="D306" s="35" t="s">
        <v>184</v>
      </c>
      <c r="E306" s="57">
        <v>80</v>
      </c>
      <c r="F306" s="58"/>
    </row>
    <row r="307" spans="1:7" ht="20.100000000000001" customHeight="1" x14ac:dyDescent="0.3">
      <c r="A307" s="51"/>
      <c r="B307" s="19"/>
      <c r="C307" s="27" t="s">
        <v>299</v>
      </c>
      <c r="D307" s="19" t="s">
        <v>184</v>
      </c>
      <c r="E307" s="47">
        <v>30</v>
      </c>
      <c r="F307" s="58"/>
    </row>
    <row r="308" spans="1:7" ht="29.25" customHeight="1" x14ac:dyDescent="0.3">
      <c r="A308" s="45"/>
      <c r="B308" s="19"/>
      <c r="C308" s="28"/>
      <c r="D308" s="35"/>
      <c r="E308" s="57"/>
      <c r="F308" s="58"/>
    </row>
    <row r="309" spans="1:7" ht="20.100000000000001" customHeight="1" x14ac:dyDescent="0.3">
      <c r="A309" s="45" t="s">
        <v>295</v>
      </c>
      <c r="B309" s="19" t="s">
        <v>300</v>
      </c>
      <c r="C309" s="27" t="s">
        <v>301</v>
      </c>
      <c r="D309" s="19" t="s">
        <v>184</v>
      </c>
      <c r="E309" s="47">
        <v>32</v>
      </c>
      <c r="F309" s="52"/>
    </row>
    <row r="310" spans="1:7" ht="20.100000000000001" customHeight="1" x14ac:dyDescent="0.3">
      <c r="A310" s="51"/>
      <c r="B310" s="19"/>
      <c r="C310" s="27"/>
      <c r="D310" s="19"/>
      <c r="E310" s="47"/>
      <c r="F310" s="52"/>
    </row>
    <row r="311" spans="1:7" ht="43.5" customHeight="1" x14ac:dyDescent="0.3">
      <c r="A311" s="51"/>
      <c r="B311" s="19"/>
      <c r="C311" s="27" t="s">
        <v>302</v>
      </c>
      <c r="D311" s="35" t="s">
        <v>184</v>
      </c>
      <c r="E311" s="57">
        <v>300</v>
      </c>
      <c r="F311" s="52"/>
    </row>
    <row r="312" spans="1:7" ht="20.100000000000001" customHeight="1" x14ac:dyDescent="0.3">
      <c r="A312" s="51"/>
      <c r="B312" s="19"/>
      <c r="C312" s="27"/>
      <c r="D312" s="19"/>
      <c r="E312" s="20"/>
      <c r="F312" s="52"/>
    </row>
    <row r="313" spans="1:7" ht="20.100000000000001" customHeight="1" x14ac:dyDescent="0.3">
      <c r="A313" s="51"/>
      <c r="B313" s="19"/>
      <c r="C313" s="27"/>
      <c r="D313" s="19"/>
      <c r="E313" s="20"/>
      <c r="F313" s="52"/>
    </row>
    <row r="314" spans="1:7" ht="20.100000000000001" customHeight="1" x14ac:dyDescent="0.3">
      <c r="A314" s="51"/>
      <c r="B314" s="19"/>
      <c r="C314" s="27"/>
      <c r="D314" s="19"/>
      <c r="E314" s="20"/>
      <c r="F314" s="52"/>
    </row>
    <row r="315" spans="1:7" ht="20.100000000000001" customHeight="1" x14ac:dyDescent="0.3">
      <c r="A315" s="51"/>
      <c r="B315" s="19"/>
      <c r="C315" s="27"/>
      <c r="D315" s="19"/>
      <c r="E315" s="20"/>
      <c r="F315" s="52"/>
    </row>
    <row r="316" spans="1:7" ht="20.100000000000001" customHeight="1" x14ac:dyDescent="0.3">
      <c r="A316" s="51"/>
      <c r="B316" s="19"/>
      <c r="C316" s="27"/>
      <c r="D316" s="19"/>
      <c r="E316" s="20"/>
      <c r="F316" s="52"/>
    </row>
    <row r="317" spans="1:7" ht="20.100000000000001" customHeight="1" x14ac:dyDescent="0.3">
      <c r="A317" s="51"/>
      <c r="B317" s="19"/>
      <c r="C317" s="27"/>
      <c r="D317" s="19"/>
      <c r="E317" s="20"/>
      <c r="F317" s="52"/>
    </row>
    <row r="318" spans="1:7" ht="20.100000000000001" customHeight="1" thickBot="1" x14ac:dyDescent="0.35">
      <c r="A318" s="51"/>
      <c r="B318" s="19"/>
      <c r="C318" s="27"/>
      <c r="D318" s="19"/>
      <c r="E318" s="20"/>
      <c r="F318" s="52"/>
    </row>
    <row r="319" spans="1:7" ht="34.950000000000003" customHeight="1" thickBot="1" x14ac:dyDescent="0.35">
      <c r="A319" s="128" t="s">
        <v>303</v>
      </c>
      <c r="B319" s="129"/>
      <c r="C319" s="129"/>
      <c r="D319" s="129"/>
      <c r="E319" s="129"/>
      <c r="F319" s="129"/>
      <c r="G319" s="100"/>
    </row>
    <row r="320" spans="1:7" ht="20.100000000000001" customHeight="1" x14ac:dyDescent="0.3">
      <c r="A320" s="42"/>
      <c r="B320" s="43"/>
      <c r="C320" s="44"/>
      <c r="D320" s="43"/>
      <c r="E320" s="20"/>
      <c r="F320" s="59"/>
    </row>
    <row r="321" spans="1:6" ht="20.100000000000001" customHeight="1" x14ac:dyDescent="0.3">
      <c r="A321" s="42">
        <v>5</v>
      </c>
      <c r="B321" s="43" t="s">
        <v>304</v>
      </c>
      <c r="C321" s="44" t="s">
        <v>305</v>
      </c>
      <c r="D321" s="43"/>
      <c r="E321" s="20"/>
      <c r="F321" s="59"/>
    </row>
    <row r="322" spans="1:6" ht="20.100000000000001" customHeight="1" x14ac:dyDescent="0.3">
      <c r="A322" s="45"/>
      <c r="B322" s="35"/>
      <c r="C322" s="27"/>
      <c r="D322" s="35"/>
      <c r="E322" s="20"/>
      <c r="F322" s="52"/>
    </row>
    <row r="323" spans="1:6" ht="61.5" customHeight="1" x14ac:dyDescent="0.3">
      <c r="A323" s="45" t="s">
        <v>306</v>
      </c>
      <c r="B323" s="35" t="s">
        <v>288</v>
      </c>
      <c r="C323" s="27" t="s">
        <v>307</v>
      </c>
      <c r="D323" s="35"/>
      <c r="E323" s="60"/>
      <c r="F323" s="52"/>
    </row>
    <row r="324" spans="1:6" ht="20.100000000000001" customHeight="1" x14ac:dyDescent="0.3">
      <c r="A324" s="45"/>
      <c r="B324" s="35"/>
      <c r="C324" s="28" t="s">
        <v>308</v>
      </c>
      <c r="D324" s="35" t="s">
        <v>164</v>
      </c>
      <c r="E324" s="47">
        <v>18366</v>
      </c>
      <c r="F324" s="58"/>
    </row>
    <row r="325" spans="1:6" ht="20.100000000000001" customHeight="1" x14ac:dyDescent="0.3">
      <c r="A325" s="45"/>
      <c r="B325" s="35"/>
      <c r="C325" s="28" t="s">
        <v>309</v>
      </c>
      <c r="D325" s="35" t="s">
        <v>164</v>
      </c>
      <c r="E325" s="47">
        <v>4339</v>
      </c>
      <c r="F325" s="58"/>
    </row>
    <row r="326" spans="1:6" ht="20.100000000000001" customHeight="1" x14ac:dyDescent="0.3">
      <c r="A326" s="45"/>
      <c r="B326" s="35"/>
      <c r="C326" s="28" t="s">
        <v>310</v>
      </c>
      <c r="D326" s="35" t="s">
        <v>164</v>
      </c>
      <c r="E326" s="47">
        <v>10</v>
      </c>
      <c r="F326" s="58"/>
    </row>
    <row r="327" spans="1:6" ht="20.100000000000001" customHeight="1" x14ac:dyDescent="0.3">
      <c r="A327" s="45"/>
      <c r="B327" s="35"/>
      <c r="C327" s="28" t="s">
        <v>311</v>
      </c>
      <c r="D327" s="35" t="s">
        <v>164</v>
      </c>
      <c r="E327" s="47">
        <v>2142</v>
      </c>
      <c r="F327" s="58"/>
    </row>
    <row r="328" spans="1:6" ht="20.100000000000001" customHeight="1" x14ac:dyDescent="0.3">
      <c r="A328" s="45"/>
      <c r="B328" s="35"/>
      <c r="C328" s="28"/>
      <c r="D328" s="35"/>
      <c r="E328" s="20"/>
      <c r="F328" s="58"/>
    </row>
    <row r="329" spans="1:6" ht="58.2" customHeight="1" x14ac:dyDescent="0.3">
      <c r="A329" s="45"/>
      <c r="B329" s="35" t="s">
        <v>313</v>
      </c>
      <c r="C329" s="28" t="s">
        <v>471</v>
      </c>
      <c r="D329" s="35"/>
      <c r="E329" s="20"/>
      <c r="F329" s="58"/>
    </row>
    <row r="330" spans="1:6" ht="20.100000000000001" customHeight="1" x14ac:dyDescent="0.3">
      <c r="A330" s="45"/>
      <c r="B330" s="35"/>
      <c r="C330" s="28" t="s">
        <v>312</v>
      </c>
      <c r="D330" s="35"/>
      <c r="E330" s="20"/>
      <c r="F330" s="58"/>
    </row>
    <row r="331" spans="1:6" ht="20.100000000000001" customHeight="1" x14ac:dyDescent="0.3">
      <c r="A331" s="45"/>
      <c r="B331" s="35"/>
      <c r="C331" s="28" t="s">
        <v>308</v>
      </c>
      <c r="D331" s="35" t="s">
        <v>164</v>
      </c>
      <c r="E331" s="20">
        <v>4000</v>
      </c>
      <c r="F331" s="58"/>
    </row>
    <row r="332" spans="1:6" ht="20.100000000000001" customHeight="1" x14ac:dyDescent="0.3">
      <c r="A332" s="45"/>
      <c r="B332" s="35"/>
      <c r="C332" s="28" t="s">
        <v>309</v>
      </c>
      <c r="D332" s="35" t="s">
        <v>164</v>
      </c>
      <c r="E332" s="20">
        <v>1800</v>
      </c>
      <c r="F332" s="58"/>
    </row>
    <row r="333" spans="1:6" ht="20.100000000000001" customHeight="1" x14ac:dyDescent="0.3">
      <c r="A333" s="45"/>
      <c r="B333" s="35"/>
      <c r="C333" s="28" t="s">
        <v>478</v>
      </c>
      <c r="D333" s="35" t="s">
        <v>164</v>
      </c>
      <c r="E333" s="20">
        <v>910</v>
      </c>
      <c r="F333" s="58"/>
    </row>
    <row r="334" spans="1:6" ht="19.95" customHeight="1" x14ac:dyDescent="0.3">
      <c r="A334" s="45"/>
      <c r="B334" s="35"/>
      <c r="C334" s="28"/>
      <c r="D334" s="35"/>
      <c r="E334" s="20"/>
      <c r="F334" s="58"/>
    </row>
    <row r="335" spans="1:6" ht="20.100000000000001" customHeight="1" x14ac:dyDescent="0.3">
      <c r="A335" s="45" t="s">
        <v>472</v>
      </c>
      <c r="B335" s="35"/>
      <c r="C335" s="28" t="s">
        <v>314</v>
      </c>
      <c r="D335" s="35" t="s">
        <v>164</v>
      </c>
      <c r="E335" s="20">
        <v>1075</v>
      </c>
      <c r="F335" s="58"/>
    </row>
    <row r="336" spans="1:6" x14ac:dyDescent="0.3">
      <c r="A336" s="45"/>
      <c r="B336" s="35"/>
      <c r="C336" s="28"/>
      <c r="D336" s="35"/>
      <c r="E336" s="20"/>
      <c r="F336" s="58"/>
    </row>
    <row r="337" spans="1:6" ht="28.2" customHeight="1" x14ac:dyDescent="0.3">
      <c r="A337" s="45" t="s">
        <v>473</v>
      </c>
      <c r="B337" s="35"/>
      <c r="C337" s="28" t="s">
        <v>315</v>
      </c>
      <c r="D337" s="35" t="s">
        <v>184</v>
      </c>
      <c r="E337" s="20">
        <v>136</v>
      </c>
      <c r="F337" s="58"/>
    </row>
    <row r="338" spans="1:6" ht="20.100000000000001" customHeight="1" x14ac:dyDescent="0.3">
      <c r="A338" s="45"/>
      <c r="B338" s="35"/>
      <c r="C338" s="28"/>
      <c r="D338" s="35"/>
      <c r="E338" s="20"/>
      <c r="F338" s="58"/>
    </row>
    <row r="339" spans="1:6" ht="37.799999999999997" customHeight="1" x14ac:dyDescent="0.3">
      <c r="A339" s="45"/>
      <c r="B339" s="35"/>
      <c r="C339" s="26" t="s">
        <v>316</v>
      </c>
      <c r="D339" s="35"/>
      <c r="E339" s="20"/>
      <c r="F339" s="52"/>
    </row>
    <row r="340" spans="1:6" ht="52.2" customHeight="1" x14ac:dyDescent="0.3">
      <c r="A340" s="45" t="s">
        <v>362</v>
      </c>
      <c r="B340" s="35" t="s">
        <v>317</v>
      </c>
      <c r="C340" s="27" t="s">
        <v>318</v>
      </c>
      <c r="D340" s="35"/>
      <c r="E340" s="20"/>
      <c r="F340" s="52"/>
    </row>
    <row r="341" spans="1:6" ht="20.100000000000001" customHeight="1" x14ac:dyDescent="0.3">
      <c r="A341" s="45" t="s">
        <v>364</v>
      </c>
      <c r="B341" s="35"/>
      <c r="C341" s="41" t="s">
        <v>319</v>
      </c>
      <c r="D341" s="35"/>
      <c r="E341" s="20"/>
      <c r="F341" s="52"/>
    </row>
    <row r="342" spans="1:6" ht="20.100000000000001" customHeight="1" x14ac:dyDescent="0.3">
      <c r="A342" s="45"/>
      <c r="B342" s="35"/>
      <c r="C342" s="28" t="s">
        <v>320</v>
      </c>
      <c r="D342" s="35" t="s">
        <v>282</v>
      </c>
      <c r="E342" s="47">
        <v>116</v>
      </c>
      <c r="F342" s="58"/>
    </row>
    <row r="343" spans="1:6" ht="20.100000000000001" customHeight="1" x14ac:dyDescent="0.3">
      <c r="A343" s="45"/>
      <c r="B343" s="35"/>
      <c r="C343" s="28" t="s">
        <v>321</v>
      </c>
      <c r="D343" s="35" t="s">
        <v>282</v>
      </c>
      <c r="E343" s="47">
        <v>45</v>
      </c>
      <c r="F343" s="58"/>
    </row>
    <row r="344" spans="1:6" x14ac:dyDescent="0.3">
      <c r="A344" s="45"/>
      <c r="B344" s="35"/>
      <c r="C344" s="28" t="s">
        <v>322</v>
      </c>
      <c r="D344" s="35" t="s">
        <v>282</v>
      </c>
      <c r="E344" s="47">
        <v>22</v>
      </c>
      <c r="F344" s="58"/>
    </row>
    <row r="345" spans="1:6" ht="20.100000000000001" customHeight="1" x14ac:dyDescent="0.3">
      <c r="A345" s="45"/>
      <c r="B345" s="35"/>
      <c r="C345" s="28" t="s">
        <v>323</v>
      </c>
      <c r="D345" s="35" t="s">
        <v>282</v>
      </c>
      <c r="E345" s="47">
        <v>18</v>
      </c>
      <c r="F345" s="58"/>
    </row>
    <row r="346" spans="1:6" ht="20.100000000000001" customHeight="1" x14ac:dyDescent="0.3">
      <c r="A346" s="45" t="s">
        <v>366</v>
      </c>
      <c r="B346" s="35"/>
      <c r="C346" s="41" t="s">
        <v>324</v>
      </c>
      <c r="D346" s="35"/>
      <c r="E346" s="20"/>
      <c r="F346" s="58"/>
    </row>
    <row r="347" spans="1:6" x14ac:dyDescent="0.3">
      <c r="A347" s="45"/>
      <c r="B347" s="35"/>
      <c r="C347" s="28" t="s">
        <v>320</v>
      </c>
      <c r="D347" s="35" t="s">
        <v>282</v>
      </c>
      <c r="E347" s="20">
        <v>46</v>
      </c>
      <c r="F347" s="58"/>
    </row>
    <row r="348" spans="1:6" ht="20.100000000000001" customHeight="1" x14ac:dyDescent="0.3">
      <c r="A348" s="45"/>
      <c r="B348" s="35"/>
      <c r="C348" s="28" t="s">
        <v>321</v>
      </c>
      <c r="D348" s="35" t="s">
        <v>282</v>
      </c>
      <c r="E348" s="20">
        <v>18</v>
      </c>
      <c r="F348" s="58"/>
    </row>
    <row r="349" spans="1:6" ht="20.100000000000001" customHeight="1" x14ac:dyDescent="0.3">
      <c r="A349" s="45"/>
      <c r="B349" s="35"/>
      <c r="C349" s="28" t="s">
        <v>322</v>
      </c>
      <c r="D349" s="35" t="s">
        <v>282</v>
      </c>
      <c r="E349" s="20">
        <v>9</v>
      </c>
      <c r="F349" s="58"/>
    </row>
    <row r="350" spans="1:6" ht="20.100000000000001" customHeight="1" x14ac:dyDescent="0.3">
      <c r="A350" s="45"/>
      <c r="B350" s="35"/>
      <c r="C350" s="28" t="s">
        <v>323</v>
      </c>
      <c r="D350" s="35" t="s">
        <v>282</v>
      </c>
      <c r="E350" s="20">
        <v>7</v>
      </c>
      <c r="F350" s="58"/>
    </row>
    <row r="351" spans="1:6" ht="20.100000000000001" customHeight="1" x14ac:dyDescent="0.3">
      <c r="A351" s="45" t="s">
        <v>368</v>
      </c>
      <c r="B351" s="35"/>
      <c r="C351" s="41" t="s">
        <v>325</v>
      </c>
      <c r="D351" s="35"/>
      <c r="E351" s="20"/>
      <c r="F351" s="58"/>
    </row>
    <row r="352" spans="1:6" ht="20.100000000000001" customHeight="1" x14ac:dyDescent="0.3">
      <c r="A352" s="45"/>
      <c r="B352" s="35"/>
      <c r="C352" s="28" t="s">
        <v>320</v>
      </c>
      <c r="D352" s="35" t="s">
        <v>282</v>
      </c>
      <c r="E352" s="20">
        <v>65</v>
      </c>
      <c r="F352" s="58"/>
    </row>
    <row r="353" spans="1:7" ht="20.100000000000001" customHeight="1" x14ac:dyDescent="0.3">
      <c r="A353" s="45"/>
      <c r="B353" s="35"/>
      <c r="C353" s="28" t="s">
        <v>321</v>
      </c>
      <c r="D353" s="35" t="s">
        <v>282</v>
      </c>
      <c r="E353" s="20">
        <v>36</v>
      </c>
      <c r="F353" s="58"/>
    </row>
    <row r="354" spans="1:7" ht="20.100000000000001" customHeight="1" x14ac:dyDescent="0.3">
      <c r="A354" s="45"/>
      <c r="B354" s="35"/>
      <c r="C354" s="28" t="s">
        <v>322</v>
      </c>
      <c r="D354" s="35" t="s">
        <v>282</v>
      </c>
      <c r="E354" s="20">
        <v>29</v>
      </c>
      <c r="F354" s="58"/>
    </row>
    <row r="355" spans="1:7" ht="20.100000000000001" customHeight="1" x14ac:dyDescent="0.3">
      <c r="A355" s="45"/>
      <c r="B355" s="35"/>
      <c r="C355" s="28" t="s">
        <v>323</v>
      </c>
      <c r="D355" s="35" t="s">
        <v>282</v>
      </c>
      <c r="E355" s="20">
        <v>23</v>
      </c>
      <c r="F355" s="58"/>
    </row>
    <row r="356" spans="1:7" ht="20.100000000000001" customHeight="1" x14ac:dyDescent="0.3">
      <c r="A356" s="45"/>
      <c r="B356" s="35"/>
      <c r="C356" s="28"/>
      <c r="D356" s="35"/>
      <c r="E356" s="20"/>
      <c r="F356" s="58"/>
    </row>
    <row r="357" spans="1:7" ht="48" customHeight="1" x14ac:dyDescent="0.3">
      <c r="A357" s="45" t="s">
        <v>474</v>
      </c>
      <c r="B357" s="35" t="s">
        <v>317</v>
      </c>
      <c r="C357" s="27" t="s">
        <v>326</v>
      </c>
      <c r="D357" s="35"/>
      <c r="E357" s="20"/>
      <c r="F357" s="52"/>
    </row>
    <row r="358" spans="1:7" ht="20.100000000000001" customHeight="1" x14ac:dyDescent="0.3">
      <c r="A358" s="45"/>
      <c r="B358" s="62"/>
      <c r="C358" s="28" t="s">
        <v>327</v>
      </c>
      <c r="D358" s="35" t="s">
        <v>282</v>
      </c>
      <c r="E358" s="47">
        <v>34</v>
      </c>
      <c r="F358" s="58"/>
    </row>
    <row r="359" spans="1:7" ht="20.100000000000001" customHeight="1" x14ac:dyDescent="0.3">
      <c r="A359" s="45"/>
      <c r="B359" s="62"/>
      <c r="C359" s="28" t="s">
        <v>328</v>
      </c>
      <c r="D359" s="35" t="s">
        <v>282</v>
      </c>
      <c r="E359" s="47">
        <v>22</v>
      </c>
      <c r="F359" s="58"/>
    </row>
    <row r="360" spans="1:7" ht="20.100000000000001" customHeight="1" x14ac:dyDescent="0.3">
      <c r="A360" s="45"/>
      <c r="B360" s="62"/>
      <c r="C360" s="28" t="s">
        <v>329</v>
      </c>
      <c r="D360" s="35" t="s">
        <v>282</v>
      </c>
      <c r="E360" s="47">
        <v>13</v>
      </c>
      <c r="F360" s="58"/>
    </row>
    <row r="361" spans="1:7" ht="20.100000000000001" customHeight="1" x14ac:dyDescent="0.3">
      <c r="A361" s="45"/>
      <c r="B361" s="62"/>
      <c r="C361" s="28" t="s">
        <v>330</v>
      </c>
      <c r="D361" s="35" t="s">
        <v>282</v>
      </c>
      <c r="E361" s="47">
        <v>12</v>
      </c>
      <c r="F361" s="58"/>
    </row>
    <row r="362" spans="1:7" ht="20.100000000000001" customHeight="1" x14ac:dyDescent="0.3">
      <c r="A362" s="45"/>
      <c r="B362" s="62"/>
      <c r="C362" s="28" t="s">
        <v>331</v>
      </c>
      <c r="D362" s="35" t="s">
        <v>282</v>
      </c>
      <c r="E362" s="47">
        <v>9</v>
      </c>
      <c r="F362" s="58"/>
    </row>
    <row r="363" spans="1:7" ht="33" customHeight="1" x14ac:dyDescent="0.3">
      <c r="A363" s="45"/>
      <c r="B363" s="62"/>
      <c r="C363" s="28" t="s">
        <v>332</v>
      </c>
      <c r="D363" s="35" t="s">
        <v>282</v>
      </c>
      <c r="E363" s="47">
        <v>7</v>
      </c>
      <c r="F363" s="58"/>
    </row>
    <row r="364" spans="1:7" x14ac:dyDescent="0.3">
      <c r="A364" s="45"/>
      <c r="B364" s="62"/>
      <c r="C364" s="28"/>
      <c r="D364" s="35"/>
      <c r="E364" s="47"/>
      <c r="F364" s="58"/>
    </row>
    <row r="365" spans="1:7" ht="33" customHeight="1" x14ac:dyDescent="0.3">
      <c r="A365" s="45"/>
      <c r="B365" s="62"/>
      <c r="C365" s="28"/>
      <c r="D365" s="35"/>
      <c r="E365" s="47"/>
      <c r="F365" s="58"/>
    </row>
    <row r="366" spans="1:7" ht="19.2" customHeight="1" x14ac:dyDescent="0.3">
      <c r="A366" s="45"/>
      <c r="B366" s="62"/>
      <c r="C366" s="28"/>
      <c r="D366" s="35"/>
      <c r="E366" s="47"/>
      <c r="F366" s="58"/>
    </row>
    <row r="367" spans="1:7" ht="22.2" customHeight="1" thickBot="1" x14ac:dyDescent="0.35">
      <c r="A367" s="45"/>
      <c r="B367" s="35"/>
      <c r="C367" s="28"/>
      <c r="D367" s="35"/>
      <c r="E367" s="20"/>
      <c r="F367" s="58"/>
    </row>
    <row r="368" spans="1:7" ht="34.950000000000003" customHeight="1" thickBot="1" x14ac:dyDescent="0.35">
      <c r="A368" s="128" t="s">
        <v>75</v>
      </c>
      <c r="B368" s="129"/>
      <c r="C368" s="129"/>
      <c r="D368" s="129"/>
      <c r="E368" s="129"/>
      <c r="F368" s="131"/>
      <c r="G368" s="100"/>
    </row>
    <row r="369" spans="1:6" ht="20.100000000000001" customHeight="1" x14ac:dyDescent="0.3">
      <c r="A369" s="61"/>
      <c r="B369" s="62"/>
      <c r="C369" s="28"/>
      <c r="D369" s="35"/>
      <c r="E369" s="20"/>
      <c r="F369" s="58"/>
    </row>
    <row r="370" spans="1:6" ht="51" customHeight="1" x14ac:dyDescent="0.3">
      <c r="A370" s="45" t="s">
        <v>475</v>
      </c>
      <c r="B370" s="35" t="s">
        <v>317</v>
      </c>
      <c r="C370" s="27" t="s">
        <v>333</v>
      </c>
      <c r="D370" s="35"/>
      <c r="E370" s="20"/>
      <c r="F370" s="52"/>
    </row>
    <row r="371" spans="1:6" ht="20.100000000000001" customHeight="1" x14ac:dyDescent="0.3">
      <c r="A371" s="45"/>
      <c r="B371" s="35"/>
      <c r="C371" s="28" t="s">
        <v>334</v>
      </c>
      <c r="D371" s="35" t="s">
        <v>282</v>
      </c>
      <c r="E371" s="47">
        <v>40</v>
      </c>
      <c r="F371" s="58"/>
    </row>
    <row r="372" spans="1:6" ht="20.100000000000001" customHeight="1" x14ac:dyDescent="0.3">
      <c r="A372" s="45"/>
      <c r="B372" s="35"/>
      <c r="C372" s="28" t="s">
        <v>335</v>
      </c>
      <c r="D372" s="35" t="s">
        <v>282</v>
      </c>
      <c r="E372" s="47">
        <v>40</v>
      </c>
      <c r="F372" s="58"/>
    </row>
    <row r="373" spans="1:6" ht="20.100000000000001" customHeight="1" x14ac:dyDescent="0.3">
      <c r="A373" s="45"/>
      <c r="B373" s="35"/>
      <c r="C373" s="28" t="s">
        <v>479</v>
      </c>
      <c r="D373" s="35" t="s">
        <v>282</v>
      </c>
      <c r="E373" s="47">
        <v>18</v>
      </c>
      <c r="F373" s="58"/>
    </row>
    <row r="374" spans="1:6" ht="20.100000000000001" customHeight="1" x14ac:dyDescent="0.3">
      <c r="A374" s="45"/>
      <c r="B374" s="35"/>
      <c r="C374" s="28" t="s">
        <v>336</v>
      </c>
      <c r="D374" s="35" t="s">
        <v>282</v>
      </c>
      <c r="E374" s="47">
        <v>18</v>
      </c>
      <c r="F374" s="58"/>
    </row>
    <row r="375" spans="1:6" ht="20.100000000000001" customHeight="1" x14ac:dyDescent="0.3">
      <c r="A375" s="45"/>
      <c r="B375" s="35"/>
      <c r="C375" s="28" t="s">
        <v>480</v>
      </c>
      <c r="D375" s="35" t="s">
        <v>282</v>
      </c>
      <c r="E375" s="47">
        <v>13</v>
      </c>
      <c r="F375" s="58"/>
    </row>
    <row r="376" spans="1:6" ht="20.100000000000001" customHeight="1" x14ac:dyDescent="0.3">
      <c r="A376" s="45"/>
      <c r="B376" s="35"/>
      <c r="C376" s="28" t="s">
        <v>481</v>
      </c>
      <c r="D376" s="35" t="s">
        <v>282</v>
      </c>
      <c r="E376" s="47">
        <v>36</v>
      </c>
      <c r="F376" s="58"/>
    </row>
    <row r="377" spans="1:6" ht="20.100000000000001" customHeight="1" x14ac:dyDescent="0.3">
      <c r="A377" s="45"/>
      <c r="B377" s="35"/>
      <c r="C377" s="28" t="s">
        <v>482</v>
      </c>
      <c r="D377" s="35" t="s">
        <v>282</v>
      </c>
      <c r="E377" s="47">
        <v>14</v>
      </c>
      <c r="F377" s="58"/>
    </row>
    <row r="378" spans="1:6" ht="20.100000000000001" customHeight="1" x14ac:dyDescent="0.3">
      <c r="A378" s="45"/>
      <c r="B378" s="35"/>
      <c r="C378" s="28" t="s">
        <v>483</v>
      </c>
      <c r="D378" s="35" t="s">
        <v>282</v>
      </c>
      <c r="E378" s="47">
        <v>13</v>
      </c>
      <c r="F378" s="58"/>
    </row>
    <row r="379" spans="1:6" ht="20.100000000000001" customHeight="1" x14ac:dyDescent="0.3">
      <c r="A379" s="45"/>
      <c r="B379" s="35"/>
      <c r="C379" s="28" t="s">
        <v>484</v>
      </c>
      <c r="D379" s="35" t="s">
        <v>282</v>
      </c>
      <c r="E379" s="47">
        <v>5</v>
      </c>
      <c r="F379" s="58"/>
    </row>
    <row r="380" spans="1:6" ht="20.100000000000001" customHeight="1" x14ac:dyDescent="0.3">
      <c r="A380" s="45"/>
      <c r="B380" s="35"/>
      <c r="C380" s="28"/>
      <c r="D380" s="35"/>
      <c r="E380" s="47"/>
      <c r="F380" s="58"/>
    </row>
    <row r="381" spans="1:6" ht="49.2" customHeight="1" x14ac:dyDescent="0.3">
      <c r="A381" s="45" t="s">
        <v>476</v>
      </c>
      <c r="B381" s="35"/>
      <c r="C381" s="27" t="s">
        <v>337</v>
      </c>
      <c r="D381" s="35"/>
      <c r="E381" s="47"/>
      <c r="F381" s="58"/>
    </row>
    <row r="382" spans="1:6" ht="20.100000000000001" customHeight="1" x14ac:dyDescent="0.3">
      <c r="A382" s="45"/>
      <c r="B382" s="35"/>
      <c r="C382" s="27"/>
      <c r="D382" s="35"/>
      <c r="E382" s="47"/>
      <c r="F382" s="58"/>
    </row>
    <row r="383" spans="1:6" ht="20.100000000000001" customHeight="1" x14ac:dyDescent="0.3">
      <c r="A383" s="45"/>
      <c r="B383" s="35"/>
      <c r="C383" s="28" t="s">
        <v>338</v>
      </c>
      <c r="D383" s="35" t="s">
        <v>282</v>
      </c>
      <c r="E383" s="47">
        <v>10</v>
      </c>
      <c r="F383" s="58"/>
    </row>
    <row r="384" spans="1:6" ht="20.100000000000001" customHeight="1" x14ac:dyDescent="0.3">
      <c r="A384" s="45"/>
      <c r="B384" s="35"/>
      <c r="C384" s="28" t="s">
        <v>339</v>
      </c>
      <c r="D384" s="35" t="s">
        <v>282</v>
      </c>
      <c r="E384" s="47">
        <v>8</v>
      </c>
      <c r="F384" s="58"/>
    </row>
    <row r="385" spans="1:6" ht="20.100000000000001" customHeight="1" x14ac:dyDescent="0.3">
      <c r="A385" s="45"/>
      <c r="B385" s="35"/>
      <c r="C385" s="28" t="s">
        <v>340</v>
      </c>
      <c r="D385" s="35" t="s">
        <v>282</v>
      </c>
      <c r="E385" s="47">
        <v>1</v>
      </c>
      <c r="F385" s="58"/>
    </row>
    <row r="386" spans="1:6" ht="20.100000000000001" customHeight="1" x14ac:dyDescent="0.3">
      <c r="A386" s="45"/>
      <c r="B386" s="35"/>
      <c r="C386" s="28" t="s">
        <v>341</v>
      </c>
      <c r="D386" s="35" t="s">
        <v>282</v>
      </c>
      <c r="E386" s="47">
        <v>6</v>
      </c>
      <c r="F386" s="58"/>
    </row>
    <row r="387" spans="1:6" ht="20.100000000000001" customHeight="1" x14ac:dyDescent="0.3">
      <c r="A387" s="45"/>
      <c r="B387" s="35"/>
      <c r="C387" s="28" t="s">
        <v>342</v>
      </c>
      <c r="D387" s="35" t="s">
        <v>282</v>
      </c>
      <c r="E387" s="47">
        <v>4</v>
      </c>
      <c r="F387" s="58"/>
    </row>
    <row r="388" spans="1:6" ht="20.100000000000001" customHeight="1" x14ac:dyDescent="0.3">
      <c r="A388" s="45"/>
      <c r="B388" s="35"/>
      <c r="C388" s="28" t="s">
        <v>343</v>
      </c>
      <c r="D388" s="35" t="s">
        <v>282</v>
      </c>
      <c r="E388" s="47">
        <v>3</v>
      </c>
      <c r="F388" s="58"/>
    </row>
    <row r="389" spans="1:6" ht="20.100000000000001" customHeight="1" x14ac:dyDescent="0.3">
      <c r="A389" s="45"/>
      <c r="B389" s="35"/>
      <c r="C389" s="28" t="s">
        <v>344</v>
      </c>
      <c r="D389" s="35" t="s">
        <v>282</v>
      </c>
      <c r="E389" s="47">
        <v>3</v>
      </c>
      <c r="F389" s="58"/>
    </row>
    <row r="390" spans="1:6" ht="20.100000000000001" customHeight="1" x14ac:dyDescent="0.3">
      <c r="A390" s="45"/>
      <c r="B390" s="35"/>
      <c r="C390" s="28" t="s">
        <v>345</v>
      </c>
      <c r="D390" s="35" t="s">
        <v>282</v>
      </c>
      <c r="E390" s="47">
        <v>2</v>
      </c>
      <c r="F390" s="58"/>
    </row>
    <row r="391" spans="1:6" ht="20.100000000000001" customHeight="1" x14ac:dyDescent="0.3">
      <c r="A391" s="45"/>
      <c r="B391" s="35"/>
      <c r="C391" s="28" t="s">
        <v>346</v>
      </c>
      <c r="D391" s="35" t="s">
        <v>282</v>
      </c>
      <c r="E391" s="47">
        <v>25</v>
      </c>
      <c r="F391" s="58"/>
    </row>
    <row r="392" spans="1:6" ht="20.100000000000001" customHeight="1" x14ac:dyDescent="0.3">
      <c r="A392" s="45"/>
      <c r="B392" s="35"/>
      <c r="C392" s="28" t="s">
        <v>347</v>
      </c>
      <c r="D392" s="35" t="s">
        <v>282</v>
      </c>
      <c r="E392" s="47">
        <v>25</v>
      </c>
      <c r="F392" s="58"/>
    </row>
    <row r="393" spans="1:6" ht="20.100000000000001" customHeight="1" x14ac:dyDescent="0.3">
      <c r="A393" s="45"/>
      <c r="B393" s="35"/>
      <c r="C393" s="28" t="s">
        <v>348</v>
      </c>
      <c r="D393" s="35" t="s">
        <v>282</v>
      </c>
      <c r="E393" s="47">
        <v>30</v>
      </c>
      <c r="F393" s="58"/>
    </row>
    <row r="394" spans="1:6" ht="20.100000000000001" customHeight="1" x14ac:dyDescent="0.3">
      <c r="A394" s="45"/>
      <c r="B394" s="35"/>
      <c r="C394" s="28"/>
      <c r="D394" s="35"/>
      <c r="E394" s="20"/>
      <c r="F394" s="58"/>
    </row>
    <row r="395" spans="1:6" ht="20.100000000000001" customHeight="1" x14ac:dyDescent="0.3">
      <c r="A395" s="45" t="s">
        <v>477</v>
      </c>
      <c r="B395" s="35"/>
      <c r="C395" s="28" t="s">
        <v>349</v>
      </c>
      <c r="D395" s="35" t="s">
        <v>282</v>
      </c>
      <c r="E395" s="47">
        <v>5</v>
      </c>
      <c r="F395" s="58"/>
    </row>
    <row r="396" spans="1:6" ht="20.100000000000001" customHeight="1" x14ac:dyDescent="0.3">
      <c r="A396" s="45"/>
      <c r="B396" s="35"/>
      <c r="C396" s="28" t="s">
        <v>309</v>
      </c>
      <c r="D396" s="35" t="s">
        <v>282</v>
      </c>
      <c r="E396" s="47">
        <v>4</v>
      </c>
      <c r="F396" s="58"/>
    </row>
    <row r="397" spans="1:6" ht="20.100000000000001" customHeight="1" x14ac:dyDescent="0.3">
      <c r="A397" s="45"/>
      <c r="B397" s="35"/>
      <c r="C397" s="28" t="s">
        <v>478</v>
      </c>
      <c r="D397" s="35" t="s">
        <v>282</v>
      </c>
      <c r="E397" s="47">
        <v>5</v>
      </c>
      <c r="F397" s="58"/>
    </row>
    <row r="398" spans="1:6" ht="20.100000000000001" customHeight="1" x14ac:dyDescent="0.3">
      <c r="A398" s="45"/>
      <c r="B398" s="35"/>
      <c r="C398" s="28"/>
      <c r="D398" s="35"/>
      <c r="E398" s="47"/>
      <c r="F398" s="58"/>
    </row>
    <row r="399" spans="1:6" ht="37.200000000000003" customHeight="1" x14ac:dyDescent="0.3">
      <c r="A399" s="45" t="s">
        <v>485</v>
      </c>
      <c r="B399" s="35"/>
      <c r="C399" s="28" t="s">
        <v>350</v>
      </c>
      <c r="D399" s="35" t="s">
        <v>282</v>
      </c>
      <c r="E399" s="47">
        <v>480</v>
      </c>
      <c r="F399" s="58"/>
    </row>
    <row r="400" spans="1:6" ht="20.100000000000001" customHeight="1" x14ac:dyDescent="0.3">
      <c r="A400" s="45"/>
      <c r="B400" s="35"/>
      <c r="C400" s="28"/>
      <c r="D400" s="35"/>
      <c r="E400" s="47"/>
      <c r="F400" s="58"/>
    </row>
    <row r="401" spans="1:7" ht="20.100000000000001" customHeight="1" x14ac:dyDescent="0.3">
      <c r="A401" s="45" t="s">
        <v>370</v>
      </c>
      <c r="B401" s="66" t="s">
        <v>351</v>
      </c>
      <c r="C401" s="67" t="s">
        <v>486</v>
      </c>
      <c r="D401" s="35" t="s">
        <v>352</v>
      </c>
      <c r="E401" s="68">
        <v>1</v>
      </c>
      <c r="F401" s="58">
        <v>100000</v>
      </c>
      <c r="G401" s="7">
        <f>E401*F401</f>
        <v>100000</v>
      </c>
    </row>
    <row r="402" spans="1:7" ht="20.100000000000001" customHeight="1" x14ac:dyDescent="0.3">
      <c r="A402" s="45"/>
      <c r="B402" s="66"/>
      <c r="C402" s="67"/>
      <c r="D402" s="35"/>
      <c r="E402" s="20"/>
      <c r="F402" s="58"/>
    </row>
    <row r="403" spans="1:7" ht="20.100000000000001" customHeight="1" x14ac:dyDescent="0.3">
      <c r="A403" s="45"/>
      <c r="B403" s="66"/>
      <c r="C403" s="67" t="s">
        <v>487</v>
      </c>
      <c r="D403" s="35" t="s">
        <v>77</v>
      </c>
      <c r="E403" s="20">
        <f>G401</f>
        <v>100000</v>
      </c>
      <c r="F403" s="69"/>
    </row>
    <row r="404" spans="1:7" ht="20.100000000000001" customHeight="1" x14ac:dyDescent="0.3">
      <c r="A404" s="45"/>
      <c r="B404" s="35"/>
      <c r="C404" s="28"/>
      <c r="D404" s="35"/>
      <c r="E404" s="47"/>
      <c r="F404" s="58"/>
    </row>
    <row r="405" spans="1:7" ht="99.6" customHeight="1" x14ac:dyDescent="0.3">
      <c r="A405" s="45" t="s">
        <v>373</v>
      </c>
      <c r="B405" s="70" t="s">
        <v>353</v>
      </c>
      <c r="C405" s="71" t="s">
        <v>354</v>
      </c>
      <c r="D405" s="35"/>
      <c r="E405" s="20"/>
      <c r="F405" s="52"/>
    </row>
    <row r="406" spans="1:7" ht="38.4" customHeight="1" x14ac:dyDescent="0.3">
      <c r="A406" s="45"/>
      <c r="B406" s="19"/>
      <c r="C406" s="46" t="s">
        <v>355</v>
      </c>
      <c r="D406" s="70" t="s">
        <v>282</v>
      </c>
      <c r="E406" s="47">
        <v>128</v>
      </c>
      <c r="F406" s="72"/>
    </row>
    <row r="407" spans="1:7" ht="40.799999999999997" customHeight="1" x14ac:dyDescent="0.3">
      <c r="A407" s="45"/>
      <c r="B407" s="19"/>
      <c r="C407" s="46" t="s">
        <v>356</v>
      </c>
      <c r="D407" s="70" t="s">
        <v>282</v>
      </c>
      <c r="E407" s="47">
        <v>40</v>
      </c>
      <c r="F407" s="72"/>
    </row>
    <row r="408" spans="1:7" ht="45.6" customHeight="1" x14ac:dyDescent="0.3">
      <c r="A408" s="45"/>
      <c r="B408" s="19"/>
      <c r="C408" s="46" t="s">
        <v>357</v>
      </c>
      <c r="D408" s="70" t="s">
        <v>282</v>
      </c>
      <c r="E408" s="47">
        <v>22</v>
      </c>
      <c r="F408" s="72"/>
    </row>
    <row r="409" spans="1:7" ht="20.100000000000001" customHeight="1" x14ac:dyDescent="0.3">
      <c r="A409" s="45"/>
      <c r="B409" s="35"/>
      <c r="C409" s="28"/>
      <c r="D409" s="35"/>
      <c r="E409" s="47"/>
      <c r="F409" s="58"/>
    </row>
    <row r="410" spans="1:7" ht="20.100000000000001" customHeight="1" x14ac:dyDescent="0.3">
      <c r="A410" s="45"/>
      <c r="B410" s="35"/>
      <c r="C410" s="28"/>
      <c r="D410" s="35"/>
      <c r="E410" s="47"/>
      <c r="F410" s="58"/>
    </row>
    <row r="411" spans="1:7" ht="18.75" customHeight="1" thickBot="1" x14ac:dyDescent="0.35">
      <c r="A411" s="45"/>
      <c r="B411" s="35"/>
      <c r="C411" s="28"/>
      <c r="D411" s="35"/>
      <c r="E411" s="47"/>
      <c r="F411" s="58"/>
    </row>
    <row r="412" spans="1:7" ht="34.950000000000003" customHeight="1" thickBot="1" x14ac:dyDescent="0.35">
      <c r="A412" s="128" t="s">
        <v>75</v>
      </c>
      <c r="B412" s="129"/>
      <c r="C412" s="129"/>
      <c r="D412" s="129"/>
      <c r="E412" s="129"/>
      <c r="F412" s="131"/>
      <c r="G412" s="100"/>
    </row>
    <row r="413" spans="1:7" x14ac:dyDescent="0.3">
      <c r="A413" s="45"/>
      <c r="B413" s="35"/>
      <c r="D413" s="113"/>
      <c r="E413" s="113"/>
      <c r="F413" s="113"/>
      <c r="G413" s="3"/>
    </row>
    <row r="414" spans="1:7" ht="96" customHeight="1" x14ac:dyDescent="0.3">
      <c r="A414" s="45"/>
      <c r="B414" s="19" t="s">
        <v>353</v>
      </c>
      <c r="C414" s="46" t="s">
        <v>358</v>
      </c>
      <c r="D414" s="70"/>
      <c r="E414" s="47"/>
      <c r="F414" s="72"/>
    </row>
    <row r="415" spans="1:7" ht="20.100000000000001" customHeight="1" x14ac:dyDescent="0.3">
      <c r="A415" s="45"/>
      <c r="B415" s="19"/>
      <c r="C415" s="28" t="s">
        <v>359</v>
      </c>
      <c r="D415" s="35" t="s">
        <v>282</v>
      </c>
      <c r="E415" s="47">
        <v>100</v>
      </c>
      <c r="F415" s="52"/>
    </row>
    <row r="416" spans="1:7" ht="20.100000000000001" customHeight="1" x14ac:dyDescent="0.3">
      <c r="A416" s="45"/>
      <c r="B416" s="19"/>
      <c r="C416" s="28" t="s">
        <v>360</v>
      </c>
      <c r="D416" s="35" t="s">
        <v>282</v>
      </c>
      <c r="E416" s="47">
        <v>28</v>
      </c>
      <c r="F416" s="52"/>
    </row>
    <row r="417" spans="1:6" ht="26.25" customHeight="1" x14ac:dyDescent="0.3">
      <c r="A417" s="45"/>
      <c r="B417" s="19"/>
      <c r="C417" s="28" t="s">
        <v>361</v>
      </c>
      <c r="D417" s="35" t="s">
        <v>282</v>
      </c>
      <c r="E417" s="47">
        <v>15</v>
      </c>
      <c r="F417" s="52"/>
    </row>
    <row r="418" spans="1:6" x14ac:dyDescent="0.3">
      <c r="A418" s="45"/>
      <c r="B418" s="19"/>
      <c r="C418" s="28"/>
      <c r="D418" s="35"/>
      <c r="E418" s="20"/>
      <c r="F418" s="52"/>
    </row>
    <row r="419" spans="1:6" ht="30" x14ac:dyDescent="0.3">
      <c r="A419" s="45" t="s">
        <v>488</v>
      </c>
      <c r="B419" s="35" t="s">
        <v>300</v>
      </c>
      <c r="C419" s="27" t="s">
        <v>363</v>
      </c>
      <c r="D419" s="35"/>
      <c r="E419" s="20"/>
      <c r="F419" s="58"/>
    </row>
    <row r="420" spans="1:6" ht="30" x14ac:dyDescent="0.3">
      <c r="A420" s="45"/>
      <c r="B420" s="35"/>
      <c r="C420" s="28" t="s">
        <v>365</v>
      </c>
      <c r="D420" s="35"/>
      <c r="E420" s="20"/>
      <c r="F420" s="58"/>
    </row>
    <row r="421" spans="1:6" ht="23.4" customHeight="1" x14ac:dyDescent="0.3">
      <c r="A421" s="45"/>
      <c r="B421" s="19"/>
      <c r="C421" s="28" t="s">
        <v>308</v>
      </c>
      <c r="D421" s="19" t="s">
        <v>282</v>
      </c>
      <c r="E421" s="47">
        <v>189</v>
      </c>
      <c r="F421" s="58"/>
    </row>
    <row r="422" spans="1:6" ht="14.25" customHeight="1" x14ac:dyDescent="0.3">
      <c r="A422" s="45"/>
      <c r="B422" s="19"/>
      <c r="C422" s="28" t="s">
        <v>309</v>
      </c>
      <c r="D422" s="19" t="s">
        <v>282</v>
      </c>
      <c r="E422" s="47">
        <v>120</v>
      </c>
      <c r="F422" s="58"/>
    </row>
    <row r="423" spans="1:6" ht="14.25" customHeight="1" x14ac:dyDescent="0.3">
      <c r="A423" s="45"/>
      <c r="B423" s="19"/>
      <c r="C423" s="28" t="s">
        <v>311</v>
      </c>
      <c r="D423" s="19" t="s">
        <v>282</v>
      </c>
      <c r="E423" s="47">
        <v>83</v>
      </c>
      <c r="F423" s="58"/>
    </row>
    <row r="424" spans="1:6" x14ac:dyDescent="0.3">
      <c r="A424" s="45"/>
      <c r="B424" s="19"/>
      <c r="C424" s="46"/>
      <c r="D424" s="19"/>
      <c r="E424" s="20"/>
      <c r="F424" s="58"/>
    </row>
    <row r="425" spans="1:6" ht="62.25" customHeight="1" x14ac:dyDescent="0.3">
      <c r="A425" s="45"/>
      <c r="B425" s="73"/>
      <c r="C425" s="28" t="s">
        <v>367</v>
      </c>
      <c r="D425" s="35"/>
      <c r="E425" s="20"/>
      <c r="F425" s="58"/>
    </row>
    <row r="426" spans="1:6" ht="23.4" customHeight="1" x14ac:dyDescent="0.3">
      <c r="A426" s="61"/>
      <c r="B426" s="73"/>
      <c r="C426" s="28" t="s">
        <v>308</v>
      </c>
      <c r="D426" s="35" t="s">
        <v>282</v>
      </c>
      <c r="E426" s="47">
        <v>189</v>
      </c>
      <c r="F426" s="58"/>
    </row>
    <row r="427" spans="1:6" ht="24" customHeight="1" x14ac:dyDescent="0.3">
      <c r="A427" s="61"/>
      <c r="B427" s="73"/>
      <c r="C427" s="28" t="s">
        <v>309</v>
      </c>
      <c r="D427" s="35" t="s">
        <v>282</v>
      </c>
      <c r="E427" s="47">
        <v>120</v>
      </c>
      <c r="F427" s="58"/>
    </row>
    <row r="428" spans="1:6" ht="32.25" customHeight="1" x14ac:dyDescent="0.3">
      <c r="A428" s="61"/>
      <c r="B428" s="73"/>
      <c r="C428" s="28" t="s">
        <v>311</v>
      </c>
      <c r="D428" s="35" t="s">
        <v>282</v>
      </c>
      <c r="E428" s="47">
        <v>83</v>
      </c>
      <c r="F428" s="58"/>
    </row>
    <row r="429" spans="1:6" ht="15.6" customHeight="1" x14ac:dyDescent="0.3">
      <c r="A429" s="61"/>
      <c r="B429" s="73"/>
      <c r="C429" s="28"/>
      <c r="D429" s="35"/>
      <c r="E429" s="20"/>
      <c r="F429" s="58"/>
    </row>
    <row r="430" spans="1:6" ht="51.75" customHeight="1" x14ac:dyDescent="0.3">
      <c r="A430" s="45"/>
      <c r="B430" s="73"/>
      <c r="C430" s="28" t="s">
        <v>369</v>
      </c>
      <c r="D430" s="35"/>
      <c r="E430" s="20"/>
      <c r="F430" s="58"/>
    </row>
    <row r="431" spans="1:6" x14ac:dyDescent="0.3">
      <c r="A431" s="61"/>
      <c r="B431" s="73"/>
      <c r="C431" s="28" t="s">
        <v>308</v>
      </c>
      <c r="D431" s="35" t="s">
        <v>282</v>
      </c>
      <c r="E431" s="47">
        <v>38</v>
      </c>
      <c r="F431" s="58"/>
    </row>
    <row r="432" spans="1:6" ht="24.75" customHeight="1" x14ac:dyDescent="0.3">
      <c r="A432" s="61"/>
      <c r="B432" s="73"/>
      <c r="C432" s="28" t="s">
        <v>309</v>
      </c>
      <c r="D432" s="35" t="s">
        <v>282</v>
      </c>
      <c r="E432" s="47">
        <v>24</v>
      </c>
      <c r="F432" s="58"/>
    </row>
    <row r="433" spans="1:6" ht="16.2" customHeight="1" x14ac:dyDescent="0.3">
      <c r="A433" s="61"/>
      <c r="B433" s="73"/>
      <c r="C433" s="28" t="s">
        <v>311</v>
      </c>
      <c r="D433" s="35" t="s">
        <v>282</v>
      </c>
      <c r="E433" s="47">
        <v>17</v>
      </c>
      <c r="F433" s="58"/>
    </row>
    <row r="434" spans="1:6" ht="12.75" customHeight="1" x14ac:dyDescent="0.3">
      <c r="A434" s="61"/>
      <c r="B434" s="73"/>
      <c r="C434" s="28"/>
      <c r="D434" s="35"/>
      <c r="E434" s="47"/>
      <c r="F434" s="58"/>
    </row>
    <row r="435" spans="1:6" ht="35.25" customHeight="1" x14ac:dyDescent="0.3">
      <c r="A435" s="24" t="s">
        <v>489</v>
      </c>
      <c r="B435" s="19" t="s">
        <v>371</v>
      </c>
      <c r="C435" s="28" t="s">
        <v>372</v>
      </c>
      <c r="D435" s="35" t="s">
        <v>282</v>
      </c>
      <c r="E435" s="47">
        <v>18</v>
      </c>
      <c r="F435" s="58"/>
    </row>
    <row r="436" spans="1:6" ht="12.75" customHeight="1" x14ac:dyDescent="0.3">
      <c r="A436" s="45"/>
      <c r="B436" s="19"/>
      <c r="C436" s="28"/>
      <c r="D436" s="35"/>
      <c r="E436" s="20"/>
      <c r="F436" s="52"/>
    </row>
    <row r="437" spans="1:6" ht="12.75" customHeight="1" x14ac:dyDescent="0.3">
      <c r="A437" s="45" t="s">
        <v>381</v>
      </c>
      <c r="B437" s="19"/>
      <c r="C437" s="41" t="s">
        <v>374</v>
      </c>
      <c r="D437" s="35"/>
      <c r="E437" s="20"/>
      <c r="F437" s="52"/>
    </row>
    <row r="438" spans="1:6" ht="12.75" customHeight="1" x14ac:dyDescent="0.3">
      <c r="A438" s="45"/>
      <c r="B438" s="19"/>
      <c r="C438" s="28"/>
      <c r="D438" s="35"/>
      <c r="E438" s="20"/>
      <c r="F438" s="52"/>
    </row>
    <row r="439" spans="1:6" ht="57" customHeight="1" x14ac:dyDescent="0.3">
      <c r="A439" s="45" t="s">
        <v>490</v>
      </c>
      <c r="B439" s="35" t="s">
        <v>375</v>
      </c>
      <c r="C439" s="28" t="s">
        <v>376</v>
      </c>
      <c r="D439" s="35"/>
      <c r="E439" s="20"/>
      <c r="F439" s="58"/>
    </row>
    <row r="440" spans="1:6" ht="45.75" customHeight="1" x14ac:dyDescent="0.3">
      <c r="A440" s="45"/>
      <c r="B440" s="35"/>
      <c r="C440" s="27" t="s">
        <v>377</v>
      </c>
      <c r="D440" s="35"/>
      <c r="E440" s="20"/>
      <c r="F440" s="58"/>
    </row>
    <row r="441" spans="1:6" ht="18.75" customHeight="1" x14ac:dyDescent="0.3">
      <c r="A441" s="45"/>
      <c r="B441" s="35"/>
      <c r="C441" s="27" t="s">
        <v>378</v>
      </c>
      <c r="D441" s="35" t="s">
        <v>282</v>
      </c>
      <c r="E441" s="47">
        <v>34</v>
      </c>
      <c r="F441" s="58"/>
    </row>
    <row r="442" spans="1:6" ht="16.5" customHeight="1" x14ac:dyDescent="0.3">
      <c r="A442" s="45"/>
      <c r="B442" s="35"/>
      <c r="C442" s="27" t="s">
        <v>379</v>
      </c>
      <c r="D442" s="35" t="s">
        <v>282</v>
      </c>
      <c r="E442" s="47">
        <v>13</v>
      </c>
      <c r="F442" s="58"/>
    </row>
    <row r="443" spans="1:6" ht="45.75" customHeight="1" x14ac:dyDescent="0.3">
      <c r="A443" s="45"/>
      <c r="B443" s="35"/>
      <c r="C443" s="27" t="s">
        <v>380</v>
      </c>
      <c r="D443" s="35"/>
      <c r="E443" s="47"/>
      <c r="F443" s="58"/>
    </row>
    <row r="444" spans="1:6" x14ac:dyDescent="0.3">
      <c r="A444" s="45"/>
      <c r="B444" s="35"/>
      <c r="C444" s="27"/>
      <c r="D444" s="35"/>
      <c r="E444" s="20"/>
      <c r="F444" s="58"/>
    </row>
    <row r="445" spans="1:6" ht="45" x14ac:dyDescent="0.3">
      <c r="A445" s="45" t="s">
        <v>491</v>
      </c>
      <c r="B445" s="35" t="s">
        <v>382</v>
      </c>
      <c r="C445" s="74" t="s">
        <v>383</v>
      </c>
      <c r="D445" s="35"/>
      <c r="E445" s="47"/>
      <c r="F445" s="58"/>
    </row>
    <row r="446" spans="1:6" x14ac:dyDescent="0.3">
      <c r="A446" s="45"/>
      <c r="B446" s="35"/>
      <c r="C446" s="75"/>
      <c r="D446" s="35"/>
      <c r="E446" s="47"/>
      <c r="F446" s="58"/>
    </row>
    <row r="447" spans="1:6" x14ac:dyDescent="0.3">
      <c r="A447" s="45"/>
      <c r="B447" s="35"/>
      <c r="C447" s="74" t="s">
        <v>384</v>
      </c>
      <c r="D447" s="35"/>
      <c r="E447" s="47"/>
      <c r="F447" s="58"/>
    </row>
    <row r="448" spans="1:6" x14ac:dyDescent="0.3">
      <c r="A448" s="45"/>
      <c r="B448" s="35"/>
      <c r="C448" s="74" t="s">
        <v>385</v>
      </c>
      <c r="D448" s="35" t="s">
        <v>282</v>
      </c>
      <c r="E448" s="47">
        <v>1168</v>
      </c>
      <c r="F448" s="58"/>
    </row>
    <row r="449" spans="1:7" x14ac:dyDescent="0.3">
      <c r="A449" s="45"/>
      <c r="B449" s="35"/>
      <c r="C449" s="74"/>
      <c r="D449" s="35"/>
      <c r="E449" s="47"/>
      <c r="F449" s="58"/>
    </row>
    <row r="450" spans="1:7" x14ac:dyDescent="0.3">
      <c r="A450" s="45"/>
      <c r="B450" s="35"/>
      <c r="C450" s="74" t="s">
        <v>386</v>
      </c>
      <c r="D450" s="35" t="s">
        <v>282</v>
      </c>
      <c r="E450" s="47">
        <v>143</v>
      </c>
      <c r="F450" s="58"/>
    </row>
    <row r="451" spans="1:7" x14ac:dyDescent="0.3">
      <c r="A451" s="45"/>
      <c r="B451" s="35"/>
      <c r="C451" s="74" t="s">
        <v>387</v>
      </c>
      <c r="D451" s="35" t="s">
        <v>282</v>
      </c>
      <c r="E451" s="47">
        <v>2194</v>
      </c>
      <c r="F451" s="58"/>
    </row>
    <row r="452" spans="1:7" x14ac:dyDescent="0.3">
      <c r="A452" s="45"/>
      <c r="B452" s="35"/>
      <c r="C452" s="75"/>
      <c r="D452" s="35"/>
      <c r="E452" s="47"/>
      <c r="F452" s="58"/>
    </row>
    <row r="453" spans="1:7" x14ac:dyDescent="0.3">
      <c r="A453" s="45"/>
      <c r="B453" s="35"/>
      <c r="C453" s="63"/>
      <c r="D453" s="64"/>
      <c r="E453" s="65"/>
      <c r="F453" s="52"/>
    </row>
    <row r="454" spans="1:7" x14ac:dyDescent="0.3">
      <c r="A454" s="45"/>
      <c r="B454" s="35"/>
      <c r="C454" s="63"/>
      <c r="D454" s="64"/>
      <c r="E454" s="65"/>
      <c r="F454" s="52"/>
    </row>
    <row r="455" spans="1:7" x14ac:dyDescent="0.3">
      <c r="A455" s="45"/>
      <c r="B455" s="35"/>
      <c r="C455" s="63"/>
      <c r="D455" s="64"/>
      <c r="E455" s="65"/>
      <c r="F455" s="52"/>
    </row>
    <row r="456" spans="1:7" x14ac:dyDescent="0.3">
      <c r="A456" s="45"/>
      <c r="B456" s="35"/>
      <c r="C456" s="63"/>
      <c r="D456" s="64"/>
      <c r="E456" s="65"/>
      <c r="F456" s="52"/>
    </row>
    <row r="457" spans="1:7" ht="16.2" thickBot="1" x14ac:dyDescent="0.35">
      <c r="A457" s="45"/>
      <c r="B457" s="35"/>
      <c r="C457" s="63"/>
      <c r="D457" s="64"/>
      <c r="E457" s="65"/>
      <c r="F457" s="52"/>
    </row>
    <row r="458" spans="1:7" ht="34.200000000000003" customHeight="1" thickBot="1" x14ac:dyDescent="0.35">
      <c r="A458" s="128" t="s">
        <v>388</v>
      </c>
      <c r="B458" s="129"/>
      <c r="C458" s="129"/>
      <c r="D458" s="129"/>
      <c r="E458" s="129"/>
      <c r="F458" s="129"/>
      <c r="G458" s="100"/>
    </row>
    <row r="459" spans="1:7" x14ac:dyDescent="0.3">
      <c r="A459" s="51"/>
      <c r="B459" s="19"/>
      <c r="C459" s="27"/>
      <c r="D459" s="66"/>
      <c r="E459" s="20"/>
      <c r="F459" s="52"/>
    </row>
    <row r="460" spans="1:7" x14ac:dyDescent="0.3">
      <c r="A460" s="42">
        <v>6</v>
      </c>
      <c r="B460" s="43" t="s">
        <v>389</v>
      </c>
      <c r="C460" s="44" t="s">
        <v>390</v>
      </c>
      <c r="D460" s="43"/>
      <c r="E460" s="36"/>
      <c r="F460" s="59"/>
    </row>
    <row r="461" spans="1:7" ht="75" x14ac:dyDescent="0.3">
      <c r="A461" s="45" t="s">
        <v>391</v>
      </c>
      <c r="B461" s="35" t="s">
        <v>317</v>
      </c>
      <c r="C461" s="56" t="s">
        <v>392</v>
      </c>
      <c r="D461" s="35"/>
      <c r="E461" s="76"/>
      <c r="F461" s="59"/>
    </row>
    <row r="462" spans="1:7" x14ac:dyDescent="0.3">
      <c r="A462" s="45" t="s">
        <v>393</v>
      </c>
      <c r="B462" s="35"/>
      <c r="C462" s="77" t="s">
        <v>394</v>
      </c>
      <c r="D462" s="35"/>
      <c r="E462" s="54"/>
      <c r="F462" s="59"/>
    </row>
    <row r="463" spans="1:7" s="101" customFormat="1" x14ac:dyDescent="0.3">
      <c r="A463" s="42"/>
      <c r="B463" s="35"/>
      <c r="C463" s="56" t="s">
        <v>395</v>
      </c>
      <c r="D463" s="19" t="s">
        <v>282</v>
      </c>
      <c r="E463" s="57">
        <v>300</v>
      </c>
      <c r="F463" s="58"/>
      <c r="G463" s="7"/>
    </row>
    <row r="464" spans="1:7" s="101" customFormat="1" x14ac:dyDescent="0.3">
      <c r="A464" s="42"/>
      <c r="B464" s="35"/>
      <c r="C464" s="56" t="s">
        <v>396</v>
      </c>
      <c r="D464" s="19" t="s">
        <v>282</v>
      </c>
      <c r="E464" s="57">
        <v>300</v>
      </c>
      <c r="F464" s="58"/>
      <c r="G464" s="7"/>
    </row>
    <row r="465" spans="1:7" s="101" customFormat="1" x14ac:dyDescent="0.3">
      <c r="A465" s="42"/>
      <c r="B465" s="35"/>
      <c r="C465" s="56" t="s">
        <v>397</v>
      </c>
      <c r="D465" s="19" t="s">
        <v>282</v>
      </c>
      <c r="E465" s="57">
        <v>300</v>
      </c>
      <c r="F465" s="58"/>
      <c r="G465" s="7"/>
    </row>
    <row r="466" spans="1:7" s="101" customFormat="1" x14ac:dyDescent="0.3">
      <c r="A466" s="42"/>
      <c r="B466" s="35"/>
      <c r="C466" s="56" t="s">
        <v>398</v>
      </c>
      <c r="D466" s="19" t="s">
        <v>282</v>
      </c>
      <c r="E466" s="57">
        <v>20</v>
      </c>
      <c r="F466" s="58"/>
      <c r="G466" s="7"/>
    </row>
    <row r="467" spans="1:7" s="101" customFormat="1" x14ac:dyDescent="0.3">
      <c r="A467" s="42"/>
      <c r="B467" s="28"/>
      <c r="C467" s="27"/>
      <c r="D467" s="35"/>
      <c r="E467" s="47"/>
      <c r="F467" s="58"/>
      <c r="G467" s="7"/>
    </row>
    <row r="468" spans="1:7" s="101" customFormat="1" ht="62.4" x14ac:dyDescent="0.3">
      <c r="A468" s="45" t="s">
        <v>399</v>
      </c>
      <c r="B468" s="35" t="s">
        <v>313</v>
      </c>
      <c r="C468" s="77" t="s">
        <v>400</v>
      </c>
      <c r="D468" s="35"/>
      <c r="E468" s="57"/>
      <c r="F468" s="58"/>
      <c r="G468" s="7"/>
    </row>
    <row r="469" spans="1:7" s="101" customFormat="1" x14ac:dyDescent="0.3">
      <c r="A469" s="42"/>
      <c r="B469" s="28"/>
      <c r="C469" s="55"/>
      <c r="D469" s="35"/>
      <c r="E469" s="47"/>
      <c r="F469" s="58"/>
      <c r="G469" s="7"/>
    </row>
    <row r="470" spans="1:7" s="101" customFormat="1" x14ac:dyDescent="0.3">
      <c r="A470" s="42"/>
      <c r="B470" s="19"/>
      <c r="C470" s="56" t="s">
        <v>396</v>
      </c>
      <c r="D470" s="35" t="s">
        <v>282</v>
      </c>
      <c r="E470" s="47">
        <v>150</v>
      </c>
      <c r="F470" s="58"/>
      <c r="G470" s="7"/>
    </row>
    <row r="471" spans="1:7" s="101" customFormat="1" x14ac:dyDescent="0.3">
      <c r="A471" s="42"/>
      <c r="B471" s="19"/>
      <c r="C471" s="56" t="s">
        <v>397</v>
      </c>
      <c r="D471" s="35" t="s">
        <v>282</v>
      </c>
      <c r="E471" s="47">
        <v>150</v>
      </c>
      <c r="F471" s="58"/>
      <c r="G471" s="7"/>
    </row>
    <row r="472" spans="1:7" s="101" customFormat="1" x14ac:dyDescent="0.3">
      <c r="A472" s="42"/>
      <c r="B472" s="19"/>
      <c r="C472" s="56" t="s">
        <v>398</v>
      </c>
      <c r="D472" s="35" t="s">
        <v>282</v>
      </c>
      <c r="E472" s="47">
        <v>300</v>
      </c>
      <c r="F472" s="58"/>
      <c r="G472" s="7"/>
    </row>
    <row r="473" spans="1:7" s="101" customFormat="1" x14ac:dyDescent="0.3">
      <c r="A473" s="42"/>
      <c r="B473" s="19"/>
      <c r="C473" s="28" t="s">
        <v>401</v>
      </c>
      <c r="D473" s="35" t="s">
        <v>282</v>
      </c>
      <c r="E473" s="47">
        <v>120</v>
      </c>
      <c r="F473" s="58"/>
      <c r="G473" s="7"/>
    </row>
    <row r="474" spans="1:7" x14ac:dyDescent="0.3">
      <c r="A474" s="42"/>
      <c r="B474" s="19"/>
      <c r="C474" s="56"/>
      <c r="D474" s="19"/>
      <c r="E474" s="78"/>
      <c r="F474" s="58"/>
    </row>
    <row r="475" spans="1:7" ht="30" x14ac:dyDescent="0.3">
      <c r="A475" s="45" t="s">
        <v>402</v>
      </c>
      <c r="B475" s="19"/>
      <c r="C475" s="71" t="s">
        <v>315</v>
      </c>
      <c r="D475" s="35" t="s">
        <v>403</v>
      </c>
      <c r="E475" s="47">
        <v>136</v>
      </c>
      <c r="F475" s="58"/>
    </row>
    <row r="476" spans="1:7" x14ac:dyDescent="0.3">
      <c r="A476" s="42"/>
      <c r="B476" s="43"/>
      <c r="C476" s="79"/>
      <c r="D476" s="43"/>
      <c r="E476" s="78"/>
      <c r="F476" s="58"/>
    </row>
    <row r="477" spans="1:7" x14ac:dyDescent="0.3">
      <c r="A477" s="45" t="s">
        <v>404</v>
      </c>
      <c r="B477" s="19" t="s">
        <v>405</v>
      </c>
      <c r="C477" s="74" t="s">
        <v>406</v>
      </c>
      <c r="D477" s="19"/>
      <c r="E477" s="78"/>
      <c r="F477" s="58"/>
    </row>
    <row r="478" spans="1:7" x14ac:dyDescent="0.3">
      <c r="A478" s="45"/>
      <c r="B478" s="19"/>
      <c r="C478" s="74"/>
      <c r="D478" s="19"/>
      <c r="E478" s="78"/>
      <c r="F478" s="58"/>
    </row>
    <row r="479" spans="1:7" ht="109.2" x14ac:dyDescent="0.3">
      <c r="A479" s="45" t="s">
        <v>407</v>
      </c>
      <c r="B479" s="19"/>
      <c r="C479" s="80" t="s">
        <v>408</v>
      </c>
      <c r="D479" s="35"/>
      <c r="E479" s="57"/>
      <c r="F479" s="58"/>
    </row>
    <row r="480" spans="1:7" x14ac:dyDescent="0.3">
      <c r="A480" s="45"/>
      <c r="B480" s="19"/>
      <c r="C480" s="56" t="s">
        <v>409</v>
      </c>
      <c r="D480" s="35" t="s">
        <v>282</v>
      </c>
      <c r="E480" s="57">
        <v>1070</v>
      </c>
      <c r="F480" s="58"/>
    </row>
    <row r="481" spans="1:7" x14ac:dyDescent="0.3">
      <c r="A481" s="45"/>
      <c r="B481" s="19"/>
      <c r="C481" s="56" t="s">
        <v>410</v>
      </c>
      <c r="D481" s="35" t="s">
        <v>282</v>
      </c>
      <c r="E481" s="57">
        <v>350</v>
      </c>
      <c r="F481" s="58"/>
    </row>
    <row r="482" spans="1:7" x14ac:dyDescent="0.3">
      <c r="A482" s="45"/>
      <c r="B482" s="19"/>
      <c r="C482" s="56" t="s">
        <v>411</v>
      </c>
      <c r="D482" s="35" t="s">
        <v>282</v>
      </c>
      <c r="E482" s="57">
        <v>32</v>
      </c>
      <c r="F482" s="58"/>
    </row>
    <row r="483" spans="1:7" x14ac:dyDescent="0.3">
      <c r="A483" s="45"/>
      <c r="B483" s="19"/>
      <c r="C483" s="56" t="s">
        <v>412</v>
      </c>
      <c r="D483" s="35" t="s">
        <v>282</v>
      </c>
      <c r="E483" s="57">
        <v>16</v>
      </c>
      <c r="F483" s="58"/>
    </row>
    <row r="484" spans="1:7" x14ac:dyDescent="0.3">
      <c r="A484" s="45"/>
      <c r="B484" s="19"/>
      <c r="C484" s="56" t="s">
        <v>413</v>
      </c>
      <c r="D484" s="35" t="s">
        <v>282</v>
      </c>
      <c r="E484" s="57">
        <v>200</v>
      </c>
      <c r="F484" s="58"/>
    </row>
    <row r="485" spans="1:7" x14ac:dyDescent="0.3">
      <c r="A485" s="45"/>
      <c r="B485" s="19"/>
      <c r="C485" s="56" t="s">
        <v>414</v>
      </c>
      <c r="D485" s="35" t="s">
        <v>282</v>
      </c>
      <c r="E485" s="57">
        <v>120</v>
      </c>
      <c r="F485" s="58"/>
    </row>
    <row r="486" spans="1:7" x14ac:dyDescent="0.3">
      <c r="A486" s="45"/>
      <c r="B486" s="19"/>
      <c r="C486" s="56" t="s">
        <v>415</v>
      </c>
      <c r="D486" s="35" t="s">
        <v>282</v>
      </c>
      <c r="E486" s="57">
        <v>8</v>
      </c>
      <c r="F486" s="58"/>
    </row>
    <row r="487" spans="1:7" x14ac:dyDescent="0.3">
      <c r="A487" s="45"/>
      <c r="B487" s="19"/>
      <c r="C487" s="56" t="s">
        <v>416</v>
      </c>
      <c r="D487" s="35" t="s">
        <v>282</v>
      </c>
      <c r="E487" s="57">
        <v>2</v>
      </c>
      <c r="F487" s="58"/>
    </row>
    <row r="488" spans="1:7" x14ac:dyDescent="0.3">
      <c r="A488" s="45"/>
      <c r="B488" s="19"/>
      <c r="C488" s="56"/>
      <c r="D488" s="35"/>
      <c r="E488" s="57"/>
      <c r="F488" s="58"/>
    </row>
    <row r="489" spans="1:7" ht="90" x14ac:dyDescent="0.3">
      <c r="A489" s="45" t="s">
        <v>417</v>
      </c>
      <c r="B489" s="19"/>
      <c r="C489" s="81" t="s">
        <v>418</v>
      </c>
      <c r="D489" s="35"/>
      <c r="E489" s="57"/>
      <c r="F489" s="58"/>
    </row>
    <row r="490" spans="1:7" x14ac:dyDescent="0.3">
      <c r="A490" s="45"/>
      <c r="B490" s="19"/>
      <c r="C490" s="56" t="s">
        <v>308</v>
      </c>
      <c r="D490" s="35" t="s">
        <v>282</v>
      </c>
      <c r="E490" s="57">
        <v>1179</v>
      </c>
      <c r="F490" s="58"/>
    </row>
    <row r="491" spans="1:7" x14ac:dyDescent="0.3">
      <c r="A491" s="45"/>
      <c r="B491" s="19"/>
      <c r="C491" s="56" t="s">
        <v>419</v>
      </c>
      <c r="D491" s="35" t="s">
        <v>282</v>
      </c>
      <c r="E491" s="57">
        <v>500</v>
      </c>
      <c r="F491" s="58"/>
    </row>
    <row r="492" spans="1:7" x14ac:dyDescent="0.3">
      <c r="A492" s="102"/>
      <c r="B492" s="19"/>
      <c r="C492" s="56"/>
      <c r="D492" s="35"/>
      <c r="E492" s="106"/>
      <c r="F492" s="109"/>
      <c r="G492" s="103"/>
    </row>
    <row r="493" spans="1:7" ht="46.8" x14ac:dyDescent="0.3">
      <c r="A493" s="45" t="s">
        <v>420</v>
      </c>
      <c r="B493" s="19" t="s">
        <v>421</v>
      </c>
      <c r="C493" s="82" t="s">
        <v>422</v>
      </c>
      <c r="D493" s="19"/>
      <c r="E493" s="47"/>
      <c r="F493" s="72"/>
    </row>
    <row r="494" spans="1:7" x14ac:dyDescent="0.3">
      <c r="A494" s="102"/>
      <c r="B494" s="19"/>
      <c r="C494" s="74" t="s">
        <v>423</v>
      </c>
      <c r="D494" s="19" t="s">
        <v>282</v>
      </c>
      <c r="E494" s="47">
        <v>1120</v>
      </c>
      <c r="F494" s="109"/>
      <c r="G494" s="108"/>
    </row>
    <row r="495" spans="1:7" x14ac:dyDescent="0.3">
      <c r="A495" s="102"/>
      <c r="B495" s="19"/>
      <c r="C495" s="74" t="s">
        <v>424</v>
      </c>
      <c r="D495" s="19" t="s">
        <v>282</v>
      </c>
      <c r="E495" s="47">
        <v>64</v>
      </c>
      <c r="F495" s="109"/>
      <c r="G495" s="108"/>
    </row>
    <row r="496" spans="1:7" x14ac:dyDescent="0.3">
      <c r="A496" s="102"/>
      <c r="B496" s="19"/>
      <c r="C496" s="74" t="s">
        <v>425</v>
      </c>
      <c r="D496" s="19" t="s">
        <v>282</v>
      </c>
      <c r="E496" s="47">
        <v>38</v>
      </c>
      <c r="F496" s="109"/>
      <c r="G496" s="108"/>
    </row>
    <row r="497" spans="1:7" x14ac:dyDescent="0.3">
      <c r="A497" s="102"/>
      <c r="B497" s="19"/>
      <c r="C497" s="56" t="s">
        <v>426</v>
      </c>
      <c r="D497" s="35" t="s">
        <v>282</v>
      </c>
      <c r="E497" s="106">
        <v>2</v>
      </c>
      <c r="F497" s="109"/>
      <c r="G497" s="108"/>
    </row>
    <row r="498" spans="1:7" x14ac:dyDescent="0.3">
      <c r="A498" s="102"/>
      <c r="B498" s="19"/>
      <c r="C498" s="56"/>
      <c r="D498" s="35"/>
      <c r="E498" s="106"/>
      <c r="F498" s="109"/>
      <c r="G498" s="103"/>
    </row>
    <row r="499" spans="1:7" x14ac:dyDescent="0.3">
      <c r="A499" s="102"/>
      <c r="B499" s="19"/>
      <c r="C499" s="56"/>
      <c r="D499" s="35"/>
      <c r="E499" s="106"/>
      <c r="F499" s="109"/>
      <c r="G499" s="103"/>
    </row>
    <row r="500" spans="1:7" x14ac:dyDescent="0.3">
      <c r="A500" s="102"/>
      <c r="B500" s="19"/>
      <c r="C500" s="56"/>
      <c r="D500" s="35"/>
      <c r="E500" s="106"/>
      <c r="F500" s="109"/>
      <c r="G500" s="103"/>
    </row>
    <row r="501" spans="1:7" x14ac:dyDescent="0.3">
      <c r="A501" s="102"/>
      <c r="B501" s="19"/>
      <c r="C501" s="56"/>
      <c r="D501" s="35"/>
      <c r="E501" s="106"/>
      <c r="F501" s="109"/>
      <c r="G501" s="103"/>
    </row>
    <row r="502" spans="1:7" x14ac:dyDescent="0.3">
      <c r="A502" s="102"/>
      <c r="B502" s="19"/>
      <c r="C502" s="56"/>
      <c r="D502" s="35"/>
      <c r="E502" s="106"/>
      <c r="F502" s="109"/>
      <c r="G502" s="103"/>
    </row>
    <row r="503" spans="1:7" x14ac:dyDescent="0.3">
      <c r="A503" s="102"/>
      <c r="B503" s="19"/>
      <c r="C503" s="56"/>
      <c r="D503" s="35"/>
      <c r="E503" s="106"/>
      <c r="F503" s="109"/>
      <c r="G503" s="103"/>
    </row>
    <row r="504" spans="1:7" x14ac:dyDescent="0.3">
      <c r="A504" s="102"/>
      <c r="B504" s="19"/>
      <c r="C504" s="56"/>
      <c r="D504" s="35"/>
      <c r="E504" s="106"/>
      <c r="F504" s="109"/>
      <c r="G504" s="103"/>
    </row>
    <row r="505" spans="1:7" x14ac:dyDescent="0.3">
      <c r="A505" s="102"/>
      <c r="B505" s="19"/>
      <c r="C505" s="56"/>
      <c r="D505" s="35"/>
      <c r="E505" s="106"/>
      <c r="F505" s="109"/>
      <c r="G505" s="103"/>
    </row>
    <row r="506" spans="1:7" x14ac:dyDescent="0.3">
      <c r="A506" s="102"/>
      <c r="B506" s="19"/>
      <c r="C506" s="56"/>
      <c r="D506" s="35"/>
      <c r="E506" s="106"/>
      <c r="F506" s="109"/>
      <c r="G506" s="103"/>
    </row>
    <row r="507" spans="1:7" x14ac:dyDescent="0.3">
      <c r="A507" s="102"/>
      <c r="B507" s="19"/>
      <c r="C507" s="56"/>
      <c r="D507" s="35"/>
      <c r="E507" s="106"/>
      <c r="F507" s="109"/>
      <c r="G507" s="103"/>
    </row>
    <row r="508" spans="1:7" x14ac:dyDescent="0.3">
      <c r="A508" s="102"/>
      <c r="B508" s="19"/>
      <c r="C508" s="56"/>
      <c r="D508" s="35"/>
      <c r="E508" s="106"/>
      <c r="F508" s="109"/>
      <c r="G508" s="103"/>
    </row>
    <row r="509" spans="1:7" x14ac:dyDescent="0.3">
      <c r="A509" s="102"/>
      <c r="B509" s="19"/>
      <c r="C509" s="56"/>
      <c r="D509" s="35"/>
      <c r="E509" s="106"/>
      <c r="F509" s="109"/>
      <c r="G509" s="103"/>
    </row>
    <row r="510" spans="1:7" x14ac:dyDescent="0.3">
      <c r="A510" s="102"/>
      <c r="B510" s="19"/>
      <c r="C510" s="56"/>
      <c r="D510" s="35"/>
      <c r="E510" s="106"/>
      <c r="F510" s="109"/>
      <c r="G510" s="103"/>
    </row>
    <row r="511" spans="1:7" ht="16.2" thickBot="1" x14ac:dyDescent="0.35">
      <c r="A511" s="102"/>
      <c r="B511" s="104"/>
      <c r="C511" s="56"/>
      <c r="D511" s="105"/>
      <c r="E511" s="107"/>
      <c r="F511" s="110"/>
      <c r="G511" s="103"/>
    </row>
    <row r="512" spans="1:7" ht="34.200000000000003" customHeight="1" thickBot="1" x14ac:dyDescent="0.35">
      <c r="A512" s="128" t="s">
        <v>75</v>
      </c>
      <c r="B512" s="129"/>
      <c r="C512" s="129"/>
      <c r="D512" s="129"/>
      <c r="E512" s="129"/>
      <c r="F512" s="129"/>
      <c r="G512" s="100"/>
    </row>
    <row r="513" spans="1:6" x14ac:dyDescent="0.3">
      <c r="A513" s="45"/>
      <c r="B513" s="19"/>
      <c r="C513" s="56"/>
      <c r="D513" s="35"/>
      <c r="E513" s="57"/>
      <c r="F513" s="58"/>
    </row>
    <row r="514" spans="1:6" x14ac:dyDescent="0.3">
      <c r="A514" s="42"/>
      <c r="B514" s="43"/>
      <c r="C514" s="79"/>
      <c r="D514" s="43"/>
      <c r="E514" s="83"/>
      <c r="F514" s="59"/>
    </row>
    <row r="515" spans="1:6" x14ac:dyDescent="0.3">
      <c r="A515" s="45" t="s">
        <v>427</v>
      </c>
      <c r="B515" s="19" t="s">
        <v>300</v>
      </c>
      <c r="C515" s="74" t="s">
        <v>428</v>
      </c>
      <c r="D515" s="43"/>
      <c r="E515" s="83"/>
      <c r="F515" s="59"/>
    </row>
    <row r="516" spans="1:6" x14ac:dyDescent="0.3">
      <c r="A516" s="42"/>
      <c r="B516" s="43"/>
      <c r="C516" s="79"/>
      <c r="D516" s="43"/>
      <c r="E516" s="78"/>
      <c r="F516" s="59"/>
    </row>
    <row r="517" spans="1:6" ht="45" x14ac:dyDescent="0.3">
      <c r="A517" s="42"/>
      <c r="B517" s="19"/>
      <c r="C517" s="74" t="s">
        <v>429</v>
      </c>
      <c r="D517" s="19" t="s">
        <v>282</v>
      </c>
      <c r="E517" s="78">
        <v>1080</v>
      </c>
      <c r="F517" s="58"/>
    </row>
    <row r="518" spans="1:6" x14ac:dyDescent="0.3">
      <c r="A518" s="42"/>
      <c r="B518" s="43"/>
      <c r="C518" s="74"/>
      <c r="D518" s="19"/>
      <c r="E518" s="78"/>
      <c r="F518" s="58"/>
    </row>
    <row r="519" spans="1:6" ht="45" x14ac:dyDescent="0.3">
      <c r="A519" s="42"/>
      <c r="B519" s="19"/>
      <c r="C519" s="74" t="s">
        <v>430</v>
      </c>
      <c r="D519" s="19" t="s">
        <v>282</v>
      </c>
      <c r="E519" s="78">
        <v>1080</v>
      </c>
      <c r="F519" s="58"/>
    </row>
    <row r="520" spans="1:6" x14ac:dyDescent="0.3">
      <c r="A520" s="42"/>
      <c r="B520" s="43"/>
      <c r="C520" s="74"/>
      <c r="D520" s="19"/>
      <c r="E520" s="78"/>
      <c r="F520" s="58"/>
    </row>
    <row r="521" spans="1:6" ht="45" x14ac:dyDescent="0.3">
      <c r="A521" s="42"/>
      <c r="B521" s="43"/>
      <c r="C521" s="74" t="s">
        <v>431</v>
      </c>
      <c r="D521" s="19" t="s">
        <v>282</v>
      </c>
      <c r="E521" s="78">
        <v>8</v>
      </c>
      <c r="F521" s="58"/>
    </row>
    <row r="522" spans="1:6" x14ac:dyDescent="0.3">
      <c r="A522" s="42"/>
      <c r="B522" s="43"/>
      <c r="C522" s="74"/>
      <c r="D522" s="19"/>
      <c r="E522" s="78"/>
      <c r="F522" s="58"/>
    </row>
    <row r="523" spans="1:6" ht="60" x14ac:dyDescent="0.3">
      <c r="A523" s="42"/>
      <c r="B523" s="19"/>
      <c r="C523" s="74" t="s">
        <v>432</v>
      </c>
      <c r="D523" s="19" t="s">
        <v>282</v>
      </c>
      <c r="E523" s="78">
        <v>16</v>
      </c>
      <c r="F523" s="58"/>
    </row>
    <row r="524" spans="1:6" x14ac:dyDescent="0.3">
      <c r="A524" s="42"/>
      <c r="B524" s="43"/>
      <c r="C524" s="74"/>
      <c r="D524" s="19"/>
      <c r="E524" s="78"/>
      <c r="F524" s="58"/>
    </row>
    <row r="525" spans="1:6" ht="60" x14ac:dyDescent="0.3">
      <c r="A525" s="42"/>
      <c r="B525" s="19"/>
      <c r="C525" s="74" t="s">
        <v>433</v>
      </c>
      <c r="D525" s="19" t="s">
        <v>282</v>
      </c>
      <c r="E525" s="78">
        <v>10</v>
      </c>
      <c r="F525" s="58"/>
    </row>
    <row r="526" spans="1:6" x14ac:dyDescent="0.3">
      <c r="A526" s="42"/>
      <c r="B526" s="43"/>
      <c r="C526" s="74"/>
      <c r="D526" s="19"/>
      <c r="E526" s="78"/>
      <c r="F526" s="58"/>
    </row>
    <row r="527" spans="1:6" ht="60" x14ac:dyDescent="0.3">
      <c r="A527" s="42"/>
      <c r="B527" s="43"/>
      <c r="C527" s="74" t="s">
        <v>434</v>
      </c>
      <c r="D527" s="19" t="s">
        <v>282</v>
      </c>
      <c r="E527" s="78">
        <v>1</v>
      </c>
      <c r="F527" s="58"/>
    </row>
    <row r="528" spans="1:6" x14ac:dyDescent="0.3">
      <c r="A528" s="42"/>
      <c r="B528" s="43"/>
      <c r="C528" s="74"/>
      <c r="D528" s="19"/>
      <c r="E528" s="78"/>
      <c r="F528" s="58"/>
    </row>
    <row r="529" spans="1:7" ht="60" x14ac:dyDescent="0.3">
      <c r="A529" s="42"/>
      <c r="B529" s="19"/>
      <c r="C529" s="74" t="s">
        <v>435</v>
      </c>
      <c r="D529" s="19" t="s">
        <v>282</v>
      </c>
      <c r="E529" s="78">
        <v>8</v>
      </c>
      <c r="F529" s="58"/>
    </row>
    <row r="530" spans="1:7" x14ac:dyDescent="0.3">
      <c r="A530" s="45"/>
      <c r="B530" s="35"/>
      <c r="C530" s="56"/>
      <c r="D530" s="35"/>
      <c r="E530" s="57"/>
      <c r="F530" s="84"/>
    </row>
    <row r="531" spans="1:7" ht="60" x14ac:dyDescent="0.3">
      <c r="A531" s="45"/>
      <c r="B531" s="35"/>
      <c r="C531" s="74" t="s">
        <v>436</v>
      </c>
      <c r="D531" s="19" t="s">
        <v>282</v>
      </c>
      <c r="E531" s="78">
        <v>1</v>
      </c>
      <c r="F531" s="58"/>
    </row>
    <row r="532" spans="1:7" x14ac:dyDescent="0.3">
      <c r="A532" s="45"/>
      <c r="B532" s="35"/>
      <c r="C532" s="56"/>
      <c r="D532" s="35"/>
      <c r="E532" s="57"/>
      <c r="F532" s="84"/>
    </row>
    <row r="533" spans="1:7" ht="60" x14ac:dyDescent="0.3">
      <c r="A533" s="45"/>
      <c r="B533" s="35"/>
      <c r="C533" s="74" t="s">
        <v>437</v>
      </c>
      <c r="D533" s="19" t="s">
        <v>282</v>
      </c>
      <c r="E533" s="78">
        <v>1</v>
      </c>
      <c r="F533" s="58"/>
    </row>
    <row r="534" spans="1:7" x14ac:dyDescent="0.3">
      <c r="A534" s="45"/>
      <c r="B534" s="35"/>
      <c r="C534" s="56"/>
      <c r="D534" s="35"/>
      <c r="E534" s="57"/>
      <c r="F534" s="84"/>
    </row>
    <row r="535" spans="1:7" ht="30" x14ac:dyDescent="0.3">
      <c r="A535" s="45" t="s">
        <v>438</v>
      </c>
      <c r="B535" s="35" t="s">
        <v>439</v>
      </c>
      <c r="C535" s="56" t="s">
        <v>440</v>
      </c>
      <c r="D535" s="35" t="s">
        <v>352</v>
      </c>
      <c r="E535" s="57">
        <v>1</v>
      </c>
      <c r="F535" s="58">
        <v>100000</v>
      </c>
      <c r="G535" s="7">
        <f>E535*F535</f>
        <v>100000</v>
      </c>
    </row>
    <row r="536" spans="1:7" x14ac:dyDescent="0.3">
      <c r="A536" s="45" t="s">
        <v>441</v>
      </c>
      <c r="B536" s="35"/>
      <c r="C536" s="56" t="s">
        <v>442</v>
      </c>
      <c r="D536" s="35" t="s">
        <v>77</v>
      </c>
      <c r="E536" s="85">
        <f>G535</f>
        <v>100000</v>
      </c>
      <c r="F536" s="86"/>
    </row>
    <row r="537" spans="1:7" x14ac:dyDescent="0.3">
      <c r="A537" s="45"/>
      <c r="B537" s="35"/>
      <c r="C537" s="56"/>
      <c r="D537" s="35"/>
      <c r="E537" s="85"/>
      <c r="F537" s="59"/>
    </row>
    <row r="538" spans="1:7" ht="30" x14ac:dyDescent="0.3">
      <c r="A538" s="45" t="s">
        <v>443</v>
      </c>
      <c r="B538" s="35" t="s">
        <v>444</v>
      </c>
      <c r="C538" s="56" t="s">
        <v>445</v>
      </c>
      <c r="D538" s="35" t="s">
        <v>282</v>
      </c>
      <c r="E538" s="57">
        <v>311</v>
      </c>
      <c r="F538" s="52"/>
    </row>
    <row r="539" spans="1:7" ht="30" x14ac:dyDescent="0.3">
      <c r="A539" s="45"/>
      <c r="B539" s="35"/>
      <c r="C539" s="56" t="s">
        <v>446</v>
      </c>
      <c r="D539" s="35" t="s">
        <v>282</v>
      </c>
      <c r="E539" s="57">
        <v>311</v>
      </c>
      <c r="F539" s="52"/>
    </row>
    <row r="540" spans="1:7" x14ac:dyDescent="0.3">
      <c r="A540" s="45"/>
      <c r="B540" s="35"/>
      <c r="C540" s="56"/>
      <c r="D540" s="35"/>
      <c r="E540" s="57"/>
      <c r="F540" s="59"/>
    </row>
    <row r="541" spans="1:7" x14ac:dyDescent="0.3">
      <c r="A541" s="45"/>
      <c r="B541" s="35"/>
      <c r="C541" s="56"/>
      <c r="D541" s="35"/>
      <c r="E541" s="57"/>
      <c r="F541" s="59"/>
    </row>
    <row r="542" spans="1:7" x14ac:dyDescent="0.3">
      <c r="A542" s="45"/>
      <c r="B542" s="35"/>
      <c r="C542" s="56"/>
      <c r="D542" s="35"/>
      <c r="E542" s="57"/>
      <c r="F542" s="59"/>
    </row>
    <row r="543" spans="1:7" x14ac:dyDescent="0.3">
      <c r="A543" s="45"/>
      <c r="B543" s="35"/>
      <c r="C543" s="56"/>
      <c r="D543" s="35"/>
      <c r="E543" s="57"/>
      <c r="F543" s="59"/>
    </row>
    <row r="544" spans="1:7" x14ac:dyDescent="0.3">
      <c r="A544" s="45"/>
      <c r="B544" s="35"/>
      <c r="C544" s="56"/>
      <c r="D544" s="35"/>
      <c r="E544" s="57"/>
      <c r="F544" s="59"/>
    </row>
    <row r="545" spans="1:6" x14ac:dyDescent="0.3">
      <c r="A545" s="45"/>
      <c r="B545" s="35"/>
      <c r="C545" s="56"/>
      <c r="D545" s="35"/>
      <c r="E545" s="57"/>
      <c r="F545" s="59"/>
    </row>
    <row r="546" spans="1:6" x14ac:dyDescent="0.3">
      <c r="A546" s="45"/>
      <c r="B546" s="35"/>
      <c r="C546" s="56"/>
      <c r="D546" s="35"/>
      <c r="E546" s="57"/>
      <c r="F546" s="59"/>
    </row>
    <row r="547" spans="1:6" x14ac:dyDescent="0.3">
      <c r="A547" s="45"/>
      <c r="B547" s="35"/>
      <c r="C547" s="56"/>
      <c r="D547" s="35"/>
      <c r="E547" s="57"/>
      <c r="F547" s="59"/>
    </row>
    <row r="548" spans="1:6" x14ac:dyDescent="0.3">
      <c r="A548" s="45"/>
      <c r="B548" s="35"/>
      <c r="C548" s="56"/>
      <c r="D548" s="35"/>
      <c r="E548" s="57"/>
      <c r="F548" s="59"/>
    </row>
    <row r="549" spans="1:6" x14ac:dyDescent="0.3">
      <c r="A549" s="45"/>
      <c r="B549" s="35"/>
      <c r="C549" s="56"/>
      <c r="D549" s="35"/>
      <c r="E549" s="57"/>
      <c r="F549" s="59"/>
    </row>
    <row r="550" spans="1:6" x14ac:dyDescent="0.3">
      <c r="A550" s="45"/>
      <c r="B550" s="35"/>
      <c r="C550" s="56"/>
      <c r="D550" s="35"/>
      <c r="E550" s="57"/>
      <c r="F550" s="59"/>
    </row>
    <row r="551" spans="1:6" x14ac:dyDescent="0.3">
      <c r="A551" s="45"/>
      <c r="B551" s="19"/>
      <c r="C551" s="46"/>
      <c r="D551" s="35"/>
      <c r="E551" s="57"/>
      <c r="F551" s="52"/>
    </row>
    <row r="552" spans="1:6" x14ac:dyDescent="0.3">
      <c r="A552" s="45"/>
      <c r="B552" s="19"/>
      <c r="C552" s="46"/>
      <c r="D552" s="35"/>
      <c r="E552" s="57"/>
      <c r="F552" s="52"/>
    </row>
    <row r="553" spans="1:6" x14ac:dyDescent="0.3">
      <c r="A553" s="45"/>
      <c r="B553" s="19"/>
      <c r="C553" s="46"/>
      <c r="D553" s="35"/>
      <c r="E553" s="57"/>
      <c r="F553" s="52"/>
    </row>
    <row r="554" spans="1:6" x14ac:dyDescent="0.3">
      <c r="A554" s="45"/>
      <c r="B554" s="19"/>
      <c r="C554" s="46"/>
      <c r="D554" s="35"/>
      <c r="E554" s="57"/>
      <c r="F554" s="52"/>
    </row>
    <row r="555" spans="1:6" x14ac:dyDescent="0.3">
      <c r="A555" s="45"/>
      <c r="B555" s="19"/>
      <c r="C555" s="46"/>
      <c r="D555" s="35"/>
      <c r="E555" s="57"/>
      <c r="F555" s="52"/>
    </row>
    <row r="556" spans="1:6" x14ac:dyDescent="0.3">
      <c r="A556" s="45"/>
      <c r="B556" s="19"/>
      <c r="C556" s="46"/>
      <c r="D556" s="35"/>
      <c r="E556" s="57"/>
      <c r="F556" s="52"/>
    </row>
    <row r="557" spans="1:6" x14ac:dyDescent="0.3">
      <c r="A557" s="45"/>
      <c r="B557" s="19"/>
      <c r="C557" s="46"/>
      <c r="D557" s="35"/>
      <c r="E557" s="57"/>
      <c r="F557" s="52"/>
    </row>
    <row r="558" spans="1:6" x14ac:dyDescent="0.3">
      <c r="A558" s="45"/>
      <c r="B558" s="19"/>
      <c r="C558" s="46"/>
      <c r="D558" s="35"/>
      <c r="E558" s="57"/>
      <c r="F558" s="52"/>
    </row>
    <row r="559" spans="1:6" x14ac:dyDescent="0.3">
      <c r="A559" s="45"/>
      <c r="B559" s="19"/>
      <c r="C559" s="46"/>
      <c r="D559" s="35"/>
      <c r="E559" s="54"/>
      <c r="F559" s="52"/>
    </row>
    <row r="560" spans="1:6" ht="16.2" thickBot="1" x14ac:dyDescent="0.35">
      <c r="A560" s="45"/>
      <c r="B560" s="19"/>
      <c r="C560" s="46"/>
      <c r="D560" s="35"/>
      <c r="E560" s="54"/>
      <c r="F560" s="52"/>
    </row>
    <row r="561" spans="1:7" ht="33.6" customHeight="1" thickBot="1" x14ac:dyDescent="0.35">
      <c r="A561" s="128" t="s">
        <v>447</v>
      </c>
      <c r="B561" s="129"/>
      <c r="C561" s="129"/>
      <c r="D561" s="129"/>
      <c r="E561" s="129"/>
      <c r="F561" s="129"/>
      <c r="G561" s="100"/>
    </row>
    <row r="562" spans="1:7" x14ac:dyDescent="0.3">
      <c r="A562" s="89"/>
      <c r="B562" s="90"/>
      <c r="C562" s="91"/>
      <c r="D562" s="92"/>
      <c r="E562" s="93"/>
      <c r="F562" s="87"/>
      <c r="G562" s="88"/>
    </row>
    <row r="563" spans="1:7" x14ac:dyDescent="0.3">
      <c r="A563" s="89"/>
      <c r="B563" s="90"/>
      <c r="C563" s="91"/>
      <c r="D563" s="92"/>
      <c r="E563" s="93"/>
      <c r="F563" s="87"/>
      <c r="G563" s="88"/>
    </row>
  </sheetData>
  <mergeCells count="12">
    <mergeCell ref="A561:F561"/>
    <mergeCell ref="A319:F319"/>
    <mergeCell ref="A368:F368"/>
    <mergeCell ref="A412:F412"/>
    <mergeCell ref="A458:F458"/>
    <mergeCell ref="A512:F512"/>
    <mergeCell ref="A130:F130"/>
    <mergeCell ref="A290:F290"/>
    <mergeCell ref="A70:F70"/>
    <mergeCell ref="A169:F169"/>
    <mergeCell ref="A210:F210"/>
    <mergeCell ref="A242:F242"/>
  </mergeCells>
  <phoneticPr fontId="20" type="noConversion"/>
  <pageMargins left="0.70866141732283472" right="0.70866141732283472" top="0.74803149606299213" bottom="0.74803149606299213" header="0.31496062992125984" footer="0.31496062992125984"/>
  <pageSetup paperSize="9" scale="57" orientation="portrait" r:id="rId1"/>
  <rowBreaks count="8" manualBreakCount="8">
    <brk id="70" max="6" man="1"/>
    <brk id="169" max="16383" man="1"/>
    <brk id="210" max="16383" man="1"/>
    <brk id="242" max="16383" man="1"/>
    <brk id="290" max="16383" man="1"/>
    <brk id="319" max="16383" man="1"/>
    <brk id="412" max="16383" man="1"/>
    <brk id="45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A9FA8-ED01-44EC-A254-7110E6CAA5DA}">
  <dimension ref="A1:G31"/>
  <sheetViews>
    <sheetView view="pageBreakPreview" topLeftCell="A21" zoomScaleNormal="100" zoomScaleSheetLayoutView="100" workbookViewId="0">
      <selection activeCell="C566" sqref="C566"/>
    </sheetView>
  </sheetViews>
  <sheetFormatPr defaultRowHeight="15.6" x14ac:dyDescent="0.3"/>
  <cols>
    <col min="1" max="1" width="10.109375" style="1" bestFit="1" customWidth="1"/>
    <col min="2" max="2" width="15.6640625" style="2" customWidth="1"/>
    <col min="3" max="3" width="51.77734375" style="3" customWidth="1"/>
    <col min="4" max="4" width="13.6640625" style="2" bestFit="1" customWidth="1"/>
    <col min="5" max="5" width="6.6640625" style="4" customWidth="1"/>
    <col min="6" max="6" width="22.77734375" style="5" customWidth="1"/>
    <col min="7" max="7" width="4.33203125" style="7" customWidth="1"/>
    <col min="8" max="173" width="8.88671875" style="3"/>
    <col min="174" max="174" width="11.88671875" style="3" customWidth="1"/>
    <col min="175" max="175" width="18.44140625" style="3" customWidth="1"/>
    <col min="176" max="176" width="46.44140625" style="3" customWidth="1"/>
    <col min="177" max="178" width="12.5546875" style="3" customWidth="1"/>
    <col min="179" max="179" width="14.109375" style="3" customWidth="1"/>
    <col min="180" max="180" width="15.88671875" style="3" customWidth="1"/>
    <col min="181" max="181" width="8.88671875" style="3"/>
    <col min="182" max="182" width="9.44140625" style="3" bestFit="1" customWidth="1"/>
    <col min="183" max="183" width="11.33203125" style="3" bestFit="1" customWidth="1"/>
    <col min="184" max="429" width="8.88671875" style="3"/>
    <col min="430" max="430" width="11.88671875" style="3" customWidth="1"/>
    <col min="431" max="431" width="18.44140625" style="3" customWidth="1"/>
    <col min="432" max="432" width="46.44140625" style="3" customWidth="1"/>
    <col min="433" max="434" width="12.5546875" style="3" customWidth="1"/>
    <col min="435" max="435" width="14.109375" style="3" customWidth="1"/>
    <col min="436" max="436" width="15.88671875" style="3" customWidth="1"/>
    <col min="437" max="437" width="8.88671875" style="3"/>
    <col min="438" max="438" width="9.44140625" style="3" bestFit="1" customWidth="1"/>
    <col min="439" max="439" width="11.33203125" style="3" bestFit="1" customWidth="1"/>
    <col min="440" max="685" width="8.88671875" style="3"/>
    <col min="686" max="686" width="11.88671875" style="3" customWidth="1"/>
    <col min="687" max="687" width="18.44140625" style="3" customWidth="1"/>
    <col min="688" max="688" width="46.44140625" style="3" customWidth="1"/>
    <col min="689" max="690" width="12.5546875" style="3" customWidth="1"/>
    <col min="691" max="691" width="14.109375" style="3" customWidth="1"/>
    <col min="692" max="692" width="15.88671875" style="3" customWidth="1"/>
    <col min="693" max="693" width="8.88671875" style="3"/>
    <col min="694" max="694" width="9.44140625" style="3" bestFit="1" customWidth="1"/>
    <col min="695" max="695" width="11.33203125" style="3" bestFit="1" customWidth="1"/>
    <col min="696" max="941" width="8.88671875" style="3"/>
    <col min="942" max="942" width="11.88671875" style="3" customWidth="1"/>
    <col min="943" max="943" width="18.44140625" style="3" customWidth="1"/>
    <col min="944" max="944" width="46.44140625" style="3" customWidth="1"/>
    <col min="945" max="946" width="12.5546875" style="3" customWidth="1"/>
    <col min="947" max="947" width="14.109375" style="3" customWidth="1"/>
    <col min="948" max="948" width="15.88671875" style="3" customWidth="1"/>
    <col min="949" max="949" width="8.88671875" style="3"/>
    <col min="950" max="950" width="9.44140625" style="3" bestFit="1" customWidth="1"/>
    <col min="951" max="951" width="11.33203125" style="3" bestFit="1" customWidth="1"/>
    <col min="952" max="1197" width="8.88671875" style="3"/>
    <col min="1198" max="1198" width="11.88671875" style="3" customWidth="1"/>
    <col min="1199" max="1199" width="18.44140625" style="3" customWidth="1"/>
    <col min="1200" max="1200" width="46.44140625" style="3" customWidth="1"/>
    <col min="1201" max="1202" width="12.5546875" style="3" customWidth="1"/>
    <col min="1203" max="1203" width="14.109375" style="3" customWidth="1"/>
    <col min="1204" max="1204" width="15.88671875" style="3" customWidth="1"/>
    <col min="1205" max="1205" width="8.88671875" style="3"/>
    <col min="1206" max="1206" width="9.44140625" style="3" bestFit="1" customWidth="1"/>
    <col min="1207" max="1207" width="11.33203125" style="3" bestFit="1" customWidth="1"/>
    <col min="1208" max="1453" width="8.88671875" style="3"/>
    <col min="1454" max="1454" width="11.88671875" style="3" customWidth="1"/>
    <col min="1455" max="1455" width="18.44140625" style="3" customWidth="1"/>
    <col min="1456" max="1456" width="46.44140625" style="3" customWidth="1"/>
    <col min="1457" max="1458" width="12.5546875" style="3" customWidth="1"/>
    <col min="1459" max="1459" width="14.109375" style="3" customWidth="1"/>
    <col min="1460" max="1460" width="15.88671875" style="3" customWidth="1"/>
    <col min="1461" max="1461" width="8.88671875" style="3"/>
    <col min="1462" max="1462" width="9.44140625" style="3" bestFit="1" customWidth="1"/>
    <col min="1463" max="1463" width="11.33203125" style="3" bestFit="1" customWidth="1"/>
    <col min="1464" max="1709" width="8.88671875" style="3"/>
    <col min="1710" max="1710" width="11.88671875" style="3" customWidth="1"/>
    <col min="1711" max="1711" width="18.44140625" style="3" customWidth="1"/>
    <col min="1712" max="1712" width="46.44140625" style="3" customWidth="1"/>
    <col min="1713" max="1714" width="12.5546875" style="3" customWidth="1"/>
    <col min="1715" max="1715" width="14.109375" style="3" customWidth="1"/>
    <col min="1716" max="1716" width="15.88671875" style="3" customWidth="1"/>
    <col min="1717" max="1717" width="8.88671875" style="3"/>
    <col min="1718" max="1718" width="9.44140625" style="3" bestFit="1" customWidth="1"/>
    <col min="1719" max="1719" width="11.33203125" style="3" bestFit="1" customWidth="1"/>
    <col min="1720" max="1965" width="8.88671875" style="3"/>
    <col min="1966" max="1966" width="11.88671875" style="3" customWidth="1"/>
    <col min="1967" max="1967" width="18.44140625" style="3" customWidth="1"/>
    <col min="1968" max="1968" width="46.44140625" style="3" customWidth="1"/>
    <col min="1969" max="1970" width="12.5546875" style="3" customWidth="1"/>
    <col min="1971" max="1971" width="14.109375" style="3" customWidth="1"/>
    <col min="1972" max="1972" width="15.88671875" style="3" customWidth="1"/>
    <col min="1973" max="1973" width="8.88671875" style="3"/>
    <col min="1974" max="1974" width="9.44140625" style="3" bestFit="1" customWidth="1"/>
    <col min="1975" max="1975" width="11.33203125" style="3" bestFit="1" customWidth="1"/>
    <col min="1976" max="2221" width="8.88671875" style="3"/>
    <col min="2222" max="2222" width="11.88671875" style="3" customWidth="1"/>
    <col min="2223" max="2223" width="18.44140625" style="3" customWidth="1"/>
    <col min="2224" max="2224" width="46.44140625" style="3" customWidth="1"/>
    <col min="2225" max="2226" width="12.5546875" style="3" customWidth="1"/>
    <col min="2227" max="2227" width="14.109375" style="3" customWidth="1"/>
    <col min="2228" max="2228" width="15.88671875" style="3" customWidth="1"/>
    <col min="2229" max="2229" width="8.88671875" style="3"/>
    <col min="2230" max="2230" width="9.44140625" style="3" bestFit="1" customWidth="1"/>
    <col min="2231" max="2231" width="11.33203125" style="3" bestFit="1" customWidth="1"/>
    <col min="2232" max="2477" width="8.88671875" style="3"/>
    <col min="2478" max="2478" width="11.88671875" style="3" customWidth="1"/>
    <col min="2479" max="2479" width="18.44140625" style="3" customWidth="1"/>
    <col min="2480" max="2480" width="46.44140625" style="3" customWidth="1"/>
    <col min="2481" max="2482" width="12.5546875" style="3" customWidth="1"/>
    <col min="2483" max="2483" width="14.109375" style="3" customWidth="1"/>
    <col min="2484" max="2484" width="15.88671875" style="3" customWidth="1"/>
    <col min="2485" max="2485" width="8.88671875" style="3"/>
    <col min="2486" max="2486" width="9.44140625" style="3" bestFit="1" customWidth="1"/>
    <col min="2487" max="2487" width="11.33203125" style="3" bestFit="1" customWidth="1"/>
    <col min="2488" max="2733" width="8.88671875" style="3"/>
    <col min="2734" max="2734" width="11.88671875" style="3" customWidth="1"/>
    <col min="2735" max="2735" width="18.44140625" style="3" customWidth="1"/>
    <col min="2736" max="2736" width="46.44140625" style="3" customWidth="1"/>
    <col min="2737" max="2738" width="12.5546875" style="3" customWidth="1"/>
    <col min="2739" max="2739" width="14.109375" style="3" customWidth="1"/>
    <col min="2740" max="2740" width="15.88671875" style="3" customWidth="1"/>
    <col min="2741" max="2741" width="8.88671875" style="3"/>
    <col min="2742" max="2742" width="9.44140625" style="3" bestFit="1" customWidth="1"/>
    <col min="2743" max="2743" width="11.33203125" style="3" bestFit="1" customWidth="1"/>
    <col min="2744" max="2989" width="8.88671875" style="3"/>
    <col min="2990" max="2990" width="11.88671875" style="3" customWidth="1"/>
    <col min="2991" max="2991" width="18.44140625" style="3" customWidth="1"/>
    <col min="2992" max="2992" width="46.44140625" style="3" customWidth="1"/>
    <col min="2993" max="2994" width="12.5546875" style="3" customWidth="1"/>
    <col min="2995" max="2995" width="14.109375" style="3" customWidth="1"/>
    <col min="2996" max="2996" width="15.88671875" style="3" customWidth="1"/>
    <col min="2997" max="2997" width="8.88671875" style="3"/>
    <col min="2998" max="2998" width="9.44140625" style="3" bestFit="1" customWidth="1"/>
    <col min="2999" max="2999" width="11.33203125" style="3" bestFit="1" customWidth="1"/>
    <col min="3000" max="3245" width="8.88671875" style="3"/>
    <col min="3246" max="3246" width="11.88671875" style="3" customWidth="1"/>
    <col min="3247" max="3247" width="18.44140625" style="3" customWidth="1"/>
    <col min="3248" max="3248" width="46.44140625" style="3" customWidth="1"/>
    <col min="3249" max="3250" width="12.5546875" style="3" customWidth="1"/>
    <col min="3251" max="3251" width="14.109375" style="3" customWidth="1"/>
    <col min="3252" max="3252" width="15.88671875" style="3" customWidth="1"/>
    <col min="3253" max="3253" width="8.88671875" style="3"/>
    <col min="3254" max="3254" width="9.44140625" style="3" bestFit="1" customWidth="1"/>
    <col min="3255" max="3255" width="11.33203125" style="3" bestFit="1" customWidth="1"/>
    <col min="3256" max="3501" width="8.88671875" style="3"/>
    <col min="3502" max="3502" width="11.88671875" style="3" customWidth="1"/>
    <col min="3503" max="3503" width="18.44140625" style="3" customWidth="1"/>
    <col min="3504" max="3504" width="46.44140625" style="3" customWidth="1"/>
    <col min="3505" max="3506" width="12.5546875" style="3" customWidth="1"/>
    <col min="3507" max="3507" width="14.109375" style="3" customWidth="1"/>
    <col min="3508" max="3508" width="15.88671875" style="3" customWidth="1"/>
    <col min="3509" max="3509" width="8.88671875" style="3"/>
    <col min="3510" max="3510" width="9.44140625" style="3" bestFit="1" customWidth="1"/>
    <col min="3511" max="3511" width="11.33203125" style="3" bestFit="1" customWidth="1"/>
    <col min="3512" max="3757" width="8.88671875" style="3"/>
    <col min="3758" max="3758" width="11.88671875" style="3" customWidth="1"/>
    <col min="3759" max="3759" width="18.44140625" style="3" customWidth="1"/>
    <col min="3760" max="3760" width="46.44140625" style="3" customWidth="1"/>
    <col min="3761" max="3762" width="12.5546875" style="3" customWidth="1"/>
    <col min="3763" max="3763" width="14.109375" style="3" customWidth="1"/>
    <col min="3764" max="3764" width="15.88671875" style="3" customWidth="1"/>
    <col min="3765" max="3765" width="8.88671875" style="3"/>
    <col min="3766" max="3766" width="9.44140625" style="3" bestFit="1" customWidth="1"/>
    <col min="3767" max="3767" width="11.33203125" style="3" bestFit="1" customWidth="1"/>
    <col min="3768" max="4013" width="8.88671875" style="3"/>
    <col min="4014" max="4014" width="11.88671875" style="3" customWidth="1"/>
    <col min="4015" max="4015" width="18.44140625" style="3" customWidth="1"/>
    <col min="4016" max="4016" width="46.44140625" style="3" customWidth="1"/>
    <col min="4017" max="4018" width="12.5546875" style="3" customWidth="1"/>
    <col min="4019" max="4019" width="14.109375" style="3" customWidth="1"/>
    <col min="4020" max="4020" width="15.88671875" style="3" customWidth="1"/>
    <col min="4021" max="4021" width="8.88671875" style="3"/>
    <col min="4022" max="4022" width="9.44140625" style="3" bestFit="1" customWidth="1"/>
    <col min="4023" max="4023" width="11.33203125" style="3" bestFit="1" customWidth="1"/>
    <col min="4024" max="4269" width="8.88671875" style="3"/>
    <col min="4270" max="4270" width="11.88671875" style="3" customWidth="1"/>
    <col min="4271" max="4271" width="18.44140625" style="3" customWidth="1"/>
    <col min="4272" max="4272" width="46.44140625" style="3" customWidth="1"/>
    <col min="4273" max="4274" width="12.5546875" style="3" customWidth="1"/>
    <col min="4275" max="4275" width="14.109375" style="3" customWidth="1"/>
    <col min="4276" max="4276" width="15.88671875" style="3" customWidth="1"/>
    <col min="4277" max="4277" width="8.88671875" style="3"/>
    <col min="4278" max="4278" width="9.44140625" style="3" bestFit="1" customWidth="1"/>
    <col min="4279" max="4279" width="11.33203125" style="3" bestFit="1" customWidth="1"/>
    <col min="4280" max="4525" width="8.88671875" style="3"/>
    <col min="4526" max="4526" width="11.88671875" style="3" customWidth="1"/>
    <col min="4527" max="4527" width="18.44140625" style="3" customWidth="1"/>
    <col min="4528" max="4528" width="46.44140625" style="3" customWidth="1"/>
    <col min="4529" max="4530" width="12.5546875" style="3" customWidth="1"/>
    <col min="4531" max="4531" width="14.109375" style="3" customWidth="1"/>
    <col min="4532" max="4532" width="15.88671875" style="3" customWidth="1"/>
    <col min="4533" max="4533" width="8.88671875" style="3"/>
    <col min="4534" max="4534" width="9.44140625" style="3" bestFit="1" customWidth="1"/>
    <col min="4535" max="4535" width="11.33203125" style="3" bestFit="1" customWidth="1"/>
    <col min="4536" max="4781" width="8.88671875" style="3"/>
    <col min="4782" max="4782" width="11.88671875" style="3" customWidth="1"/>
    <col min="4783" max="4783" width="18.44140625" style="3" customWidth="1"/>
    <col min="4784" max="4784" width="46.44140625" style="3" customWidth="1"/>
    <col min="4785" max="4786" width="12.5546875" style="3" customWidth="1"/>
    <col min="4787" max="4787" width="14.109375" style="3" customWidth="1"/>
    <col min="4788" max="4788" width="15.88671875" style="3" customWidth="1"/>
    <col min="4789" max="4789" width="8.88671875" style="3"/>
    <col min="4790" max="4790" width="9.44140625" style="3" bestFit="1" customWidth="1"/>
    <col min="4791" max="4791" width="11.33203125" style="3" bestFit="1" customWidth="1"/>
    <col min="4792" max="5037" width="8.88671875" style="3"/>
    <col min="5038" max="5038" width="11.88671875" style="3" customWidth="1"/>
    <col min="5039" max="5039" width="18.44140625" style="3" customWidth="1"/>
    <col min="5040" max="5040" width="46.44140625" style="3" customWidth="1"/>
    <col min="5041" max="5042" width="12.5546875" style="3" customWidth="1"/>
    <col min="5043" max="5043" width="14.109375" style="3" customWidth="1"/>
    <col min="5044" max="5044" width="15.88671875" style="3" customWidth="1"/>
    <col min="5045" max="5045" width="8.88671875" style="3"/>
    <col min="5046" max="5046" width="9.44140625" style="3" bestFit="1" customWidth="1"/>
    <col min="5047" max="5047" width="11.33203125" style="3" bestFit="1" customWidth="1"/>
    <col min="5048" max="5293" width="8.88671875" style="3"/>
    <col min="5294" max="5294" width="11.88671875" style="3" customWidth="1"/>
    <col min="5295" max="5295" width="18.44140625" style="3" customWidth="1"/>
    <col min="5296" max="5296" width="46.44140625" style="3" customWidth="1"/>
    <col min="5297" max="5298" width="12.5546875" style="3" customWidth="1"/>
    <col min="5299" max="5299" width="14.109375" style="3" customWidth="1"/>
    <col min="5300" max="5300" width="15.88671875" style="3" customWidth="1"/>
    <col min="5301" max="5301" width="8.88671875" style="3"/>
    <col min="5302" max="5302" width="9.44140625" style="3" bestFit="1" customWidth="1"/>
    <col min="5303" max="5303" width="11.33203125" style="3" bestFit="1" customWidth="1"/>
    <col min="5304" max="5549" width="8.88671875" style="3"/>
    <col min="5550" max="5550" width="11.88671875" style="3" customWidth="1"/>
    <col min="5551" max="5551" width="18.44140625" style="3" customWidth="1"/>
    <col min="5552" max="5552" width="46.44140625" style="3" customWidth="1"/>
    <col min="5553" max="5554" width="12.5546875" style="3" customWidth="1"/>
    <col min="5555" max="5555" width="14.109375" style="3" customWidth="1"/>
    <col min="5556" max="5556" width="15.88671875" style="3" customWidth="1"/>
    <col min="5557" max="5557" width="8.88671875" style="3"/>
    <col min="5558" max="5558" width="9.44140625" style="3" bestFit="1" customWidth="1"/>
    <col min="5559" max="5559" width="11.33203125" style="3" bestFit="1" customWidth="1"/>
    <col min="5560" max="5805" width="8.88671875" style="3"/>
    <col min="5806" max="5806" width="11.88671875" style="3" customWidth="1"/>
    <col min="5807" max="5807" width="18.44140625" style="3" customWidth="1"/>
    <col min="5808" max="5808" width="46.44140625" style="3" customWidth="1"/>
    <col min="5809" max="5810" width="12.5546875" style="3" customWidth="1"/>
    <col min="5811" max="5811" width="14.109375" style="3" customWidth="1"/>
    <col min="5812" max="5812" width="15.88671875" style="3" customWidth="1"/>
    <col min="5813" max="5813" width="8.88671875" style="3"/>
    <col min="5814" max="5814" width="9.44140625" style="3" bestFit="1" customWidth="1"/>
    <col min="5815" max="5815" width="11.33203125" style="3" bestFit="1" customWidth="1"/>
    <col min="5816" max="6061" width="8.88671875" style="3"/>
    <col min="6062" max="6062" width="11.88671875" style="3" customWidth="1"/>
    <col min="6063" max="6063" width="18.44140625" style="3" customWidth="1"/>
    <col min="6064" max="6064" width="46.44140625" style="3" customWidth="1"/>
    <col min="6065" max="6066" width="12.5546875" style="3" customWidth="1"/>
    <col min="6067" max="6067" width="14.109375" style="3" customWidth="1"/>
    <col min="6068" max="6068" width="15.88671875" style="3" customWidth="1"/>
    <col min="6069" max="6069" width="8.88671875" style="3"/>
    <col min="6070" max="6070" width="9.44140625" style="3" bestFit="1" customWidth="1"/>
    <col min="6071" max="6071" width="11.33203125" style="3" bestFit="1" customWidth="1"/>
    <col min="6072" max="6317" width="8.88671875" style="3"/>
    <col min="6318" max="6318" width="11.88671875" style="3" customWidth="1"/>
    <col min="6319" max="6319" width="18.44140625" style="3" customWidth="1"/>
    <col min="6320" max="6320" width="46.44140625" style="3" customWidth="1"/>
    <col min="6321" max="6322" width="12.5546875" style="3" customWidth="1"/>
    <col min="6323" max="6323" width="14.109375" style="3" customWidth="1"/>
    <col min="6324" max="6324" width="15.88671875" style="3" customWidth="1"/>
    <col min="6325" max="6325" width="8.88671875" style="3"/>
    <col min="6326" max="6326" width="9.44140625" style="3" bestFit="1" customWidth="1"/>
    <col min="6327" max="6327" width="11.33203125" style="3" bestFit="1" customWidth="1"/>
    <col min="6328" max="6573" width="8.88671875" style="3"/>
    <col min="6574" max="6574" width="11.88671875" style="3" customWidth="1"/>
    <col min="6575" max="6575" width="18.44140625" style="3" customWidth="1"/>
    <col min="6576" max="6576" width="46.44140625" style="3" customWidth="1"/>
    <col min="6577" max="6578" width="12.5546875" style="3" customWidth="1"/>
    <col min="6579" max="6579" width="14.109375" style="3" customWidth="1"/>
    <col min="6580" max="6580" width="15.88671875" style="3" customWidth="1"/>
    <col min="6581" max="6581" width="8.88671875" style="3"/>
    <col min="6582" max="6582" width="9.44140625" style="3" bestFit="1" customWidth="1"/>
    <col min="6583" max="6583" width="11.33203125" style="3" bestFit="1" customWidth="1"/>
    <col min="6584" max="6829" width="8.88671875" style="3"/>
    <col min="6830" max="6830" width="11.88671875" style="3" customWidth="1"/>
    <col min="6831" max="6831" width="18.44140625" style="3" customWidth="1"/>
    <col min="6832" max="6832" width="46.44140625" style="3" customWidth="1"/>
    <col min="6833" max="6834" width="12.5546875" style="3" customWidth="1"/>
    <col min="6835" max="6835" width="14.109375" style="3" customWidth="1"/>
    <col min="6836" max="6836" width="15.88671875" style="3" customWidth="1"/>
    <col min="6837" max="6837" width="8.88671875" style="3"/>
    <col min="6838" max="6838" width="9.44140625" style="3" bestFit="1" customWidth="1"/>
    <col min="6839" max="6839" width="11.33203125" style="3" bestFit="1" customWidth="1"/>
    <col min="6840" max="7085" width="8.88671875" style="3"/>
    <col min="7086" max="7086" width="11.88671875" style="3" customWidth="1"/>
    <col min="7087" max="7087" width="18.44140625" style="3" customWidth="1"/>
    <col min="7088" max="7088" width="46.44140625" style="3" customWidth="1"/>
    <col min="7089" max="7090" width="12.5546875" style="3" customWidth="1"/>
    <col min="7091" max="7091" width="14.109375" style="3" customWidth="1"/>
    <col min="7092" max="7092" width="15.88671875" style="3" customWidth="1"/>
    <col min="7093" max="7093" width="8.88671875" style="3"/>
    <col min="7094" max="7094" width="9.44140625" style="3" bestFit="1" customWidth="1"/>
    <col min="7095" max="7095" width="11.33203125" style="3" bestFit="1" customWidth="1"/>
    <col min="7096" max="7341" width="8.88671875" style="3"/>
    <col min="7342" max="7342" width="11.88671875" style="3" customWidth="1"/>
    <col min="7343" max="7343" width="18.44140625" style="3" customWidth="1"/>
    <col min="7344" max="7344" width="46.44140625" style="3" customWidth="1"/>
    <col min="7345" max="7346" width="12.5546875" style="3" customWidth="1"/>
    <col min="7347" max="7347" width="14.109375" style="3" customWidth="1"/>
    <col min="7348" max="7348" width="15.88671875" style="3" customWidth="1"/>
    <col min="7349" max="7349" width="8.88671875" style="3"/>
    <col min="7350" max="7350" width="9.44140625" style="3" bestFit="1" customWidth="1"/>
    <col min="7351" max="7351" width="11.33203125" style="3" bestFit="1" customWidth="1"/>
    <col min="7352" max="7597" width="8.88671875" style="3"/>
    <col min="7598" max="7598" width="11.88671875" style="3" customWidth="1"/>
    <col min="7599" max="7599" width="18.44140625" style="3" customWidth="1"/>
    <col min="7600" max="7600" width="46.44140625" style="3" customWidth="1"/>
    <col min="7601" max="7602" width="12.5546875" style="3" customWidth="1"/>
    <col min="7603" max="7603" width="14.109375" style="3" customWidth="1"/>
    <col min="7604" max="7604" width="15.88671875" style="3" customWidth="1"/>
    <col min="7605" max="7605" width="8.88671875" style="3"/>
    <col min="7606" max="7606" width="9.44140625" style="3" bestFit="1" customWidth="1"/>
    <col min="7607" max="7607" width="11.33203125" style="3" bestFit="1" customWidth="1"/>
    <col min="7608" max="7853" width="8.88671875" style="3"/>
    <col min="7854" max="7854" width="11.88671875" style="3" customWidth="1"/>
    <col min="7855" max="7855" width="18.44140625" style="3" customWidth="1"/>
    <col min="7856" max="7856" width="46.44140625" style="3" customWidth="1"/>
    <col min="7857" max="7858" width="12.5546875" style="3" customWidth="1"/>
    <col min="7859" max="7859" width="14.109375" style="3" customWidth="1"/>
    <col min="7860" max="7860" width="15.88671875" style="3" customWidth="1"/>
    <col min="7861" max="7861" width="8.88671875" style="3"/>
    <col min="7862" max="7862" width="9.44140625" style="3" bestFit="1" customWidth="1"/>
    <col min="7863" max="7863" width="11.33203125" style="3" bestFit="1" customWidth="1"/>
    <col min="7864" max="8109" width="8.88671875" style="3"/>
    <col min="8110" max="8110" width="11.88671875" style="3" customWidth="1"/>
    <col min="8111" max="8111" width="18.44140625" style="3" customWidth="1"/>
    <col min="8112" max="8112" width="46.44140625" style="3" customWidth="1"/>
    <col min="8113" max="8114" width="12.5546875" style="3" customWidth="1"/>
    <col min="8115" max="8115" width="14.109375" style="3" customWidth="1"/>
    <col min="8116" max="8116" width="15.88671875" style="3" customWidth="1"/>
    <col min="8117" max="8117" width="8.88671875" style="3"/>
    <col min="8118" max="8118" width="9.44140625" style="3" bestFit="1" customWidth="1"/>
    <col min="8119" max="8119" width="11.33203125" style="3" bestFit="1" customWidth="1"/>
    <col min="8120" max="8365" width="8.88671875" style="3"/>
    <col min="8366" max="8366" width="11.88671875" style="3" customWidth="1"/>
    <col min="8367" max="8367" width="18.44140625" style="3" customWidth="1"/>
    <col min="8368" max="8368" width="46.44140625" style="3" customWidth="1"/>
    <col min="8369" max="8370" width="12.5546875" style="3" customWidth="1"/>
    <col min="8371" max="8371" width="14.109375" style="3" customWidth="1"/>
    <col min="8372" max="8372" width="15.88671875" style="3" customWidth="1"/>
    <col min="8373" max="8373" width="8.88671875" style="3"/>
    <col min="8374" max="8374" width="9.44140625" style="3" bestFit="1" customWidth="1"/>
    <col min="8375" max="8375" width="11.33203125" style="3" bestFit="1" customWidth="1"/>
    <col min="8376" max="8621" width="8.88671875" style="3"/>
    <col min="8622" max="8622" width="11.88671875" style="3" customWidth="1"/>
    <col min="8623" max="8623" width="18.44140625" style="3" customWidth="1"/>
    <col min="8624" max="8624" width="46.44140625" style="3" customWidth="1"/>
    <col min="8625" max="8626" width="12.5546875" style="3" customWidth="1"/>
    <col min="8627" max="8627" width="14.109375" style="3" customWidth="1"/>
    <col min="8628" max="8628" width="15.88671875" style="3" customWidth="1"/>
    <col min="8629" max="8629" width="8.88671875" style="3"/>
    <col min="8630" max="8630" width="9.44140625" style="3" bestFit="1" customWidth="1"/>
    <col min="8631" max="8631" width="11.33203125" style="3" bestFit="1" customWidth="1"/>
    <col min="8632" max="8877" width="8.88671875" style="3"/>
    <col min="8878" max="8878" width="11.88671875" style="3" customWidth="1"/>
    <col min="8879" max="8879" width="18.44140625" style="3" customWidth="1"/>
    <col min="8880" max="8880" width="46.44140625" style="3" customWidth="1"/>
    <col min="8881" max="8882" width="12.5546875" style="3" customWidth="1"/>
    <col min="8883" max="8883" width="14.109375" style="3" customWidth="1"/>
    <col min="8884" max="8884" width="15.88671875" style="3" customWidth="1"/>
    <col min="8885" max="8885" width="8.88671875" style="3"/>
    <col min="8886" max="8886" width="9.44140625" style="3" bestFit="1" customWidth="1"/>
    <col min="8887" max="8887" width="11.33203125" style="3" bestFit="1" customWidth="1"/>
    <col min="8888" max="9133" width="8.88671875" style="3"/>
    <col min="9134" max="9134" width="11.88671875" style="3" customWidth="1"/>
    <col min="9135" max="9135" width="18.44140625" style="3" customWidth="1"/>
    <col min="9136" max="9136" width="46.44140625" style="3" customWidth="1"/>
    <col min="9137" max="9138" width="12.5546875" style="3" customWidth="1"/>
    <col min="9139" max="9139" width="14.109375" style="3" customWidth="1"/>
    <col min="9140" max="9140" width="15.88671875" style="3" customWidth="1"/>
    <col min="9141" max="9141" width="8.88671875" style="3"/>
    <col min="9142" max="9142" width="9.44140625" style="3" bestFit="1" customWidth="1"/>
    <col min="9143" max="9143" width="11.33203125" style="3" bestFit="1" customWidth="1"/>
    <col min="9144" max="9389" width="8.88671875" style="3"/>
    <col min="9390" max="9390" width="11.88671875" style="3" customWidth="1"/>
    <col min="9391" max="9391" width="18.44140625" style="3" customWidth="1"/>
    <col min="9392" max="9392" width="46.44140625" style="3" customWidth="1"/>
    <col min="9393" max="9394" width="12.5546875" style="3" customWidth="1"/>
    <col min="9395" max="9395" width="14.109375" style="3" customWidth="1"/>
    <col min="9396" max="9396" width="15.88671875" style="3" customWidth="1"/>
    <col min="9397" max="9397" width="8.88671875" style="3"/>
    <col min="9398" max="9398" width="9.44140625" style="3" bestFit="1" customWidth="1"/>
    <col min="9399" max="9399" width="11.33203125" style="3" bestFit="1" customWidth="1"/>
    <col min="9400" max="9645" width="8.88671875" style="3"/>
    <col min="9646" max="9646" width="11.88671875" style="3" customWidth="1"/>
    <col min="9647" max="9647" width="18.44140625" style="3" customWidth="1"/>
    <col min="9648" max="9648" width="46.44140625" style="3" customWidth="1"/>
    <col min="9649" max="9650" width="12.5546875" style="3" customWidth="1"/>
    <col min="9651" max="9651" width="14.109375" style="3" customWidth="1"/>
    <col min="9652" max="9652" width="15.88671875" style="3" customWidth="1"/>
    <col min="9653" max="9653" width="8.88671875" style="3"/>
    <col min="9654" max="9654" width="9.44140625" style="3" bestFit="1" customWidth="1"/>
    <col min="9655" max="9655" width="11.33203125" style="3" bestFit="1" customWidth="1"/>
    <col min="9656" max="9901" width="8.88671875" style="3"/>
    <col min="9902" max="9902" width="11.88671875" style="3" customWidth="1"/>
    <col min="9903" max="9903" width="18.44140625" style="3" customWidth="1"/>
    <col min="9904" max="9904" width="46.44140625" style="3" customWidth="1"/>
    <col min="9905" max="9906" width="12.5546875" style="3" customWidth="1"/>
    <col min="9907" max="9907" width="14.109375" style="3" customWidth="1"/>
    <col min="9908" max="9908" width="15.88671875" style="3" customWidth="1"/>
    <col min="9909" max="9909" width="8.88671875" style="3"/>
    <col min="9910" max="9910" width="9.44140625" style="3" bestFit="1" customWidth="1"/>
    <col min="9911" max="9911" width="11.33203125" style="3" bestFit="1" customWidth="1"/>
    <col min="9912" max="10157" width="8.88671875" style="3"/>
    <col min="10158" max="10158" width="11.88671875" style="3" customWidth="1"/>
    <col min="10159" max="10159" width="18.44140625" style="3" customWidth="1"/>
    <col min="10160" max="10160" width="46.44140625" style="3" customWidth="1"/>
    <col min="10161" max="10162" width="12.5546875" style="3" customWidth="1"/>
    <col min="10163" max="10163" width="14.109375" style="3" customWidth="1"/>
    <col min="10164" max="10164" width="15.88671875" style="3" customWidth="1"/>
    <col min="10165" max="10165" width="8.88671875" style="3"/>
    <col min="10166" max="10166" width="9.44140625" style="3" bestFit="1" customWidth="1"/>
    <col min="10167" max="10167" width="11.33203125" style="3" bestFit="1" customWidth="1"/>
    <col min="10168" max="10413" width="8.88671875" style="3"/>
    <col min="10414" max="10414" width="11.88671875" style="3" customWidth="1"/>
    <col min="10415" max="10415" width="18.44140625" style="3" customWidth="1"/>
    <col min="10416" max="10416" width="46.44140625" style="3" customWidth="1"/>
    <col min="10417" max="10418" width="12.5546875" style="3" customWidth="1"/>
    <col min="10419" max="10419" width="14.109375" style="3" customWidth="1"/>
    <col min="10420" max="10420" width="15.88671875" style="3" customWidth="1"/>
    <col min="10421" max="10421" width="8.88671875" style="3"/>
    <col min="10422" max="10422" width="9.44140625" style="3" bestFit="1" customWidth="1"/>
    <col min="10423" max="10423" width="11.33203125" style="3" bestFit="1" customWidth="1"/>
    <col min="10424" max="10669" width="8.88671875" style="3"/>
    <col min="10670" max="10670" width="11.88671875" style="3" customWidth="1"/>
    <col min="10671" max="10671" width="18.44140625" style="3" customWidth="1"/>
    <col min="10672" max="10672" width="46.44140625" style="3" customWidth="1"/>
    <col min="10673" max="10674" width="12.5546875" style="3" customWidth="1"/>
    <col min="10675" max="10675" width="14.109375" style="3" customWidth="1"/>
    <col min="10676" max="10676" width="15.88671875" style="3" customWidth="1"/>
    <col min="10677" max="10677" width="8.88671875" style="3"/>
    <col min="10678" max="10678" width="9.44140625" style="3" bestFit="1" customWidth="1"/>
    <col min="10679" max="10679" width="11.33203125" style="3" bestFit="1" customWidth="1"/>
    <col min="10680" max="10925" width="8.88671875" style="3"/>
    <col min="10926" max="10926" width="11.88671875" style="3" customWidth="1"/>
    <col min="10927" max="10927" width="18.44140625" style="3" customWidth="1"/>
    <col min="10928" max="10928" width="46.44140625" style="3" customWidth="1"/>
    <col min="10929" max="10930" width="12.5546875" style="3" customWidth="1"/>
    <col min="10931" max="10931" width="14.109375" style="3" customWidth="1"/>
    <col min="10932" max="10932" width="15.88671875" style="3" customWidth="1"/>
    <col min="10933" max="10933" width="8.88671875" style="3"/>
    <col min="10934" max="10934" width="9.44140625" style="3" bestFit="1" customWidth="1"/>
    <col min="10935" max="10935" width="11.33203125" style="3" bestFit="1" customWidth="1"/>
    <col min="10936" max="11181" width="8.88671875" style="3"/>
    <col min="11182" max="11182" width="11.88671875" style="3" customWidth="1"/>
    <col min="11183" max="11183" width="18.44140625" style="3" customWidth="1"/>
    <col min="11184" max="11184" width="46.44140625" style="3" customWidth="1"/>
    <col min="11185" max="11186" width="12.5546875" style="3" customWidth="1"/>
    <col min="11187" max="11187" width="14.109375" style="3" customWidth="1"/>
    <col min="11188" max="11188" width="15.88671875" style="3" customWidth="1"/>
    <col min="11189" max="11189" width="8.88671875" style="3"/>
    <col min="11190" max="11190" width="9.44140625" style="3" bestFit="1" customWidth="1"/>
    <col min="11191" max="11191" width="11.33203125" style="3" bestFit="1" customWidth="1"/>
    <col min="11192" max="11437" width="8.88671875" style="3"/>
    <col min="11438" max="11438" width="11.88671875" style="3" customWidth="1"/>
    <col min="11439" max="11439" width="18.44140625" style="3" customWidth="1"/>
    <col min="11440" max="11440" width="46.44140625" style="3" customWidth="1"/>
    <col min="11441" max="11442" width="12.5546875" style="3" customWidth="1"/>
    <col min="11443" max="11443" width="14.109375" style="3" customWidth="1"/>
    <col min="11444" max="11444" width="15.88671875" style="3" customWidth="1"/>
    <col min="11445" max="11445" width="8.88671875" style="3"/>
    <col min="11446" max="11446" width="9.44140625" style="3" bestFit="1" customWidth="1"/>
    <col min="11447" max="11447" width="11.33203125" style="3" bestFit="1" customWidth="1"/>
    <col min="11448" max="11693" width="8.88671875" style="3"/>
    <col min="11694" max="11694" width="11.88671875" style="3" customWidth="1"/>
    <col min="11695" max="11695" width="18.44140625" style="3" customWidth="1"/>
    <col min="11696" max="11696" width="46.44140625" style="3" customWidth="1"/>
    <col min="11697" max="11698" width="12.5546875" style="3" customWidth="1"/>
    <col min="11699" max="11699" width="14.109375" style="3" customWidth="1"/>
    <col min="11700" max="11700" width="15.88671875" style="3" customWidth="1"/>
    <col min="11701" max="11701" width="8.88671875" style="3"/>
    <col min="11702" max="11702" width="9.44140625" style="3" bestFit="1" customWidth="1"/>
    <col min="11703" max="11703" width="11.33203125" style="3" bestFit="1" customWidth="1"/>
    <col min="11704" max="11949" width="8.88671875" style="3"/>
    <col min="11950" max="11950" width="11.88671875" style="3" customWidth="1"/>
    <col min="11951" max="11951" width="18.44140625" style="3" customWidth="1"/>
    <col min="11952" max="11952" width="46.44140625" style="3" customWidth="1"/>
    <col min="11953" max="11954" width="12.5546875" style="3" customWidth="1"/>
    <col min="11955" max="11955" width="14.109375" style="3" customWidth="1"/>
    <col min="11956" max="11956" width="15.88671875" style="3" customWidth="1"/>
    <col min="11957" max="11957" width="8.88671875" style="3"/>
    <col min="11958" max="11958" width="9.44140625" style="3" bestFit="1" customWidth="1"/>
    <col min="11959" max="11959" width="11.33203125" style="3" bestFit="1" customWidth="1"/>
    <col min="11960" max="12205" width="8.88671875" style="3"/>
    <col min="12206" max="12206" width="11.88671875" style="3" customWidth="1"/>
    <col min="12207" max="12207" width="18.44140625" style="3" customWidth="1"/>
    <col min="12208" max="12208" width="46.44140625" style="3" customWidth="1"/>
    <col min="12209" max="12210" width="12.5546875" style="3" customWidth="1"/>
    <col min="12211" max="12211" width="14.109375" style="3" customWidth="1"/>
    <col min="12212" max="12212" width="15.88671875" style="3" customWidth="1"/>
    <col min="12213" max="12213" width="8.88671875" style="3"/>
    <col min="12214" max="12214" width="9.44140625" style="3" bestFit="1" customWidth="1"/>
    <col min="12215" max="12215" width="11.33203125" style="3" bestFit="1" customWidth="1"/>
    <col min="12216" max="12461" width="8.88671875" style="3"/>
    <col min="12462" max="12462" width="11.88671875" style="3" customWidth="1"/>
    <col min="12463" max="12463" width="18.44140625" style="3" customWidth="1"/>
    <col min="12464" max="12464" width="46.44140625" style="3" customWidth="1"/>
    <col min="12465" max="12466" width="12.5546875" style="3" customWidth="1"/>
    <col min="12467" max="12467" width="14.109375" style="3" customWidth="1"/>
    <col min="12468" max="12468" width="15.88671875" style="3" customWidth="1"/>
    <col min="12469" max="12469" width="8.88671875" style="3"/>
    <col min="12470" max="12470" width="9.44140625" style="3" bestFit="1" customWidth="1"/>
    <col min="12471" max="12471" width="11.33203125" style="3" bestFit="1" customWidth="1"/>
    <col min="12472" max="12717" width="8.88671875" style="3"/>
    <col min="12718" max="12718" width="11.88671875" style="3" customWidth="1"/>
    <col min="12719" max="12719" width="18.44140625" style="3" customWidth="1"/>
    <col min="12720" max="12720" width="46.44140625" style="3" customWidth="1"/>
    <col min="12721" max="12722" width="12.5546875" style="3" customWidth="1"/>
    <col min="12723" max="12723" width="14.109375" style="3" customWidth="1"/>
    <col min="12724" max="12724" width="15.88671875" style="3" customWidth="1"/>
    <col min="12725" max="12725" width="8.88671875" style="3"/>
    <col min="12726" max="12726" width="9.44140625" style="3" bestFit="1" customWidth="1"/>
    <col min="12727" max="12727" width="11.33203125" style="3" bestFit="1" customWidth="1"/>
    <col min="12728" max="12973" width="8.88671875" style="3"/>
    <col min="12974" max="12974" width="11.88671875" style="3" customWidth="1"/>
    <col min="12975" max="12975" width="18.44140625" style="3" customWidth="1"/>
    <col min="12976" max="12976" width="46.44140625" style="3" customWidth="1"/>
    <col min="12977" max="12978" width="12.5546875" style="3" customWidth="1"/>
    <col min="12979" max="12979" width="14.109375" style="3" customWidth="1"/>
    <col min="12980" max="12980" width="15.88671875" style="3" customWidth="1"/>
    <col min="12981" max="12981" width="8.88671875" style="3"/>
    <col min="12982" max="12982" width="9.44140625" style="3" bestFit="1" customWidth="1"/>
    <col min="12983" max="12983" width="11.33203125" style="3" bestFit="1" customWidth="1"/>
    <col min="12984" max="13229" width="8.88671875" style="3"/>
    <col min="13230" max="13230" width="11.88671875" style="3" customWidth="1"/>
    <col min="13231" max="13231" width="18.44140625" style="3" customWidth="1"/>
    <col min="13232" max="13232" width="46.44140625" style="3" customWidth="1"/>
    <col min="13233" max="13234" width="12.5546875" style="3" customWidth="1"/>
    <col min="13235" max="13235" width="14.109375" style="3" customWidth="1"/>
    <col min="13236" max="13236" width="15.88671875" style="3" customWidth="1"/>
    <col min="13237" max="13237" width="8.88671875" style="3"/>
    <col min="13238" max="13238" width="9.44140625" style="3" bestFit="1" customWidth="1"/>
    <col min="13239" max="13239" width="11.33203125" style="3" bestFit="1" customWidth="1"/>
    <col min="13240" max="13485" width="8.88671875" style="3"/>
    <col min="13486" max="13486" width="11.88671875" style="3" customWidth="1"/>
    <col min="13487" max="13487" width="18.44140625" style="3" customWidth="1"/>
    <col min="13488" max="13488" width="46.44140625" style="3" customWidth="1"/>
    <col min="13489" max="13490" width="12.5546875" style="3" customWidth="1"/>
    <col min="13491" max="13491" width="14.109375" style="3" customWidth="1"/>
    <col min="13492" max="13492" width="15.88671875" style="3" customWidth="1"/>
    <col min="13493" max="13493" width="8.88671875" style="3"/>
    <col min="13494" max="13494" width="9.44140625" style="3" bestFit="1" customWidth="1"/>
    <col min="13495" max="13495" width="11.33203125" style="3" bestFit="1" customWidth="1"/>
    <col min="13496" max="13741" width="8.88671875" style="3"/>
    <col min="13742" max="13742" width="11.88671875" style="3" customWidth="1"/>
    <col min="13743" max="13743" width="18.44140625" style="3" customWidth="1"/>
    <col min="13744" max="13744" width="46.44140625" style="3" customWidth="1"/>
    <col min="13745" max="13746" width="12.5546875" style="3" customWidth="1"/>
    <col min="13747" max="13747" width="14.109375" style="3" customWidth="1"/>
    <col min="13748" max="13748" width="15.88671875" style="3" customWidth="1"/>
    <col min="13749" max="13749" width="8.88671875" style="3"/>
    <col min="13750" max="13750" width="9.44140625" style="3" bestFit="1" customWidth="1"/>
    <col min="13751" max="13751" width="11.33203125" style="3" bestFit="1" customWidth="1"/>
    <col min="13752" max="13997" width="8.88671875" style="3"/>
    <col min="13998" max="13998" width="11.88671875" style="3" customWidth="1"/>
    <col min="13999" max="13999" width="18.44140625" style="3" customWidth="1"/>
    <col min="14000" max="14000" width="46.44140625" style="3" customWidth="1"/>
    <col min="14001" max="14002" width="12.5546875" style="3" customWidth="1"/>
    <col min="14003" max="14003" width="14.109375" style="3" customWidth="1"/>
    <col min="14004" max="14004" width="15.88671875" style="3" customWidth="1"/>
    <col min="14005" max="14005" width="8.88671875" style="3"/>
    <col min="14006" max="14006" width="9.44140625" style="3" bestFit="1" customWidth="1"/>
    <col min="14007" max="14007" width="11.33203125" style="3" bestFit="1" customWidth="1"/>
    <col min="14008" max="14253" width="8.88671875" style="3"/>
    <col min="14254" max="14254" width="11.88671875" style="3" customWidth="1"/>
    <col min="14255" max="14255" width="18.44140625" style="3" customWidth="1"/>
    <col min="14256" max="14256" width="46.44140625" style="3" customWidth="1"/>
    <col min="14257" max="14258" width="12.5546875" style="3" customWidth="1"/>
    <col min="14259" max="14259" width="14.109375" style="3" customWidth="1"/>
    <col min="14260" max="14260" width="15.88671875" style="3" customWidth="1"/>
    <col min="14261" max="14261" width="8.88671875" style="3"/>
    <col min="14262" max="14262" width="9.44140625" style="3" bestFit="1" customWidth="1"/>
    <col min="14263" max="14263" width="11.33203125" style="3" bestFit="1" customWidth="1"/>
    <col min="14264" max="14509" width="8.88671875" style="3"/>
    <col min="14510" max="14510" width="11.88671875" style="3" customWidth="1"/>
    <col min="14511" max="14511" width="18.44140625" style="3" customWidth="1"/>
    <col min="14512" max="14512" width="46.44140625" style="3" customWidth="1"/>
    <col min="14513" max="14514" width="12.5546875" style="3" customWidth="1"/>
    <col min="14515" max="14515" width="14.109375" style="3" customWidth="1"/>
    <col min="14516" max="14516" width="15.88671875" style="3" customWidth="1"/>
    <col min="14517" max="14517" width="8.88671875" style="3"/>
    <col min="14518" max="14518" width="9.44140625" style="3" bestFit="1" customWidth="1"/>
    <col min="14519" max="14519" width="11.33203125" style="3" bestFit="1" customWidth="1"/>
    <col min="14520" max="14765" width="8.88671875" style="3"/>
    <col min="14766" max="14766" width="11.88671875" style="3" customWidth="1"/>
    <col min="14767" max="14767" width="18.44140625" style="3" customWidth="1"/>
    <col min="14768" max="14768" width="46.44140625" style="3" customWidth="1"/>
    <col min="14769" max="14770" width="12.5546875" style="3" customWidth="1"/>
    <col min="14771" max="14771" width="14.109375" style="3" customWidth="1"/>
    <col min="14772" max="14772" width="15.88671875" style="3" customWidth="1"/>
    <col min="14773" max="14773" width="8.88671875" style="3"/>
    <col min="14774" max="14774" width="9.44140625" style="3" bestFit="1" customWidth="1"/>
    <col min="14775" max="14775" width="11.33203125" style="3" bestFit="1" customWidth="1"/>
    <col min="14776" max="15021" width="8.88671875" style="3"/>
    <col min="15022" max="15022" width="11.88671875" style="3" customWidth="1"/>
    <col min="15023" max="15023" width="18.44140625" style="3" customWidth="1"/>
    <col min="15024" max="15024" width="46.44140625" style="3" customWidth="1"/>
    <col min="15025" max="15026" width="12.5546875" style="3" customWidth="1"/>
    <col min="15027" max="15027" width="14.109375" style="3" customWidth="1"/>
    <col min="15028" max="15028" width="15.88671875" style="3" customWidth="1"/>
    <col min="15029" max="15029" width="8.88671875" style="3"/>
    <col min="15030" max="15030" width="9.44140625" style="3" bestFit="1" customWidth="1"/>
    <col min="15031" max="15031" width="11.33203125" style="3" bestFit="1" customWidth="1"/>
    <col min="15032" max="15277" width="8.88671875" style="3"/>
    <col min="15278" max="15278" width="11.88671875" style="3" customWidth="1"/>
    <col min="15279" max="15279" width="18.44140625" style="3" customWidth="1"/>
    <col min="15280" max="15280" width="46.44140625" style="3" customWidth="1"/>
    <col min="15281" max="15282" width="12.5546875" style="3" customWidth="1"/>
    <col min="15283" max="15283" width="14.109375" style="3" customWidth="1"/>
    <col min="15284" max="15284" width="15.88671875" style="3" customWidth="1"/>
    <col min="15285" max="15285" width="8.88671875" style="3"/>
    <col min="15286" max="15286" width="9.44140625" style="3" bestFit="1" customWidth="1"/>
    <col min="15287" max="15287" width="11.33203125" style="3" bestFit="1" customWidth="1"/>
    <col min="15288" max="15533" width="8.88671875" style="3"/>
    <col min="15534" max="15534" width="11.88671875" style="3" customWidth="1"/>
    <col min="15535" max="15535" width="18.44140625" style="3" customWidth="1"/>
    <col min="15536" max="15536" width="46.44140625" style="3" customWidth="1"/>
    <col min="15537" max="15538" width="12.5546875" style="3" customWidth="1"/>
    <col min="15539" max="15539" width="14.109375" style="3" customWidth="1"/>
    <col min="15540" max="15540" width="15.88671875" style="3" customWidth="1"/>
    <col min="15541" max="15541" width="8.88671875" style="3"/>
    <col min="15542" max="15542" width="9.44140625" style="3" bestFit="1" customWidth="1"/>
    <col min="15543" max="15543" width="11.33203125" style="3" bestFit="1" customWidth="1"/>
    <col min="15544" max="15789" width="8.88671875" style="3"/>
    <col min="15790" max="15790" width="11.88671875" style="3" customWidth="1"/>
    <col min="15791" max="15791" width="18.44140625" style="3" customWidth="1"/>
    <col min="15792" max="15792" width="46.44140625" style="3" customWidth="1"/>
    <col min="15793" max="15794" width="12.5546875" style="3" customWidth="1"/>
    <col min="15795" max="15795" width="14.109375" style="3" customWidth="1"/>
    <col min="15796" max="15796" width="15.88671875" style="3" customWidth="1"/>
    <col min="15797" max="15797" width="8.88671875" style="3"/>
    <col min="15798" max="15798" width="9.44140625" style="3" bestFit="1" customWidth="1"/>
    <col min="15799" max="15799" width="11.33203125" style="3" bestFit="1" customWidth="1"/>
    <col min="15800" max="16384" width="8.88671875" style="3"/>
  </cols>
  <sheetData>
    <row r="1" spans="1:7" ht="21" x14ac:dyDescent="0.3">
      <c r="A1" s="147"/>
      <c r="B1" s="147"/>
      <c r="C1" s="147"/>
      <c r="D1" s="147"/>
      <c r="E1" s="147"/>
      <c r="F1" s="147"/>
      <c r="G1" s="88"/>
    </row>
    <row r="2" spans="1:7" ht="21" x14ac:dyDescent="0.3">
      <c r="A2" s="147" t="s">
        <v>448</v>
      </c>
      <c r="B2" s="147"/>
      <c r="C2" s="147"/>
      <c r="D2" s="147"/>
      <c r="E2" s="147"/>
      <c r="F2" s="147"/>
      <c r="G2" s="88"/>
    </row>
    <row r="3" spans="1:7" x14ac:dyDescent="0.3">
      <c r="A3" s="89"/>
      <c r="B3" s="90"/>
      <c r="C3" s="91"/>
      <c r="D3" s="92"/>
      <c r="E3" s="93"/>
      <c r="F3" s="87"/>
      <c r="G3" s="88"/>
    </row>
    <row r="4" spans="1:7" x14ac:dyDescent="0.3">
      <c r="A4" s="89"/>
      <c r="B4" s="90"/>
      <c r="C4" s="91"/>
      <c r="D4" s="92"/>
      <c r="E4" s="93"/>
      <c r="F4" s="87"/>
      <c r="G4" s="88"/>
    </row>
    <row r="5" spans="1:7" ht="56.4" customHeight="1" x14ac:dyDescent="0.3">
      <c r="A5" s="95">
        <v>1</v>
      </c>
      <c r="B5" s="141" t="s">
        <v>449</v>
      </c>
      <c r="C5" s="142"/>
      <c r="D5" s="142"/>
      <c r="E5" s="143"/>
      <c r="F5" s="96"/>
      <c r="G5" s="88"/>
    </row>
    <row r="6" spans="1:7" x14ac:dyDescent="0.3">
      <c r="A6" s="95"/>
      <c r="B6" s="138"/>
      <c r="C6" s="139"/>
      <c r="D6" s="139"/>
      <c r="E6" s="140"/>
      <c r="F6" s="96"/>
      <c r="G6" s="88"/>
    </row>
    <row r="7" spans="1:7" ht="48" customHeight="1" x14ac:dyDescent="0.3">
      <c r="A7" s="95">
        <v>2</v>
      </c>
      <c r="B7" s="141" t="s">
        <v>160</v>
      </c>
      <c r="C7" s="142"/>
      <c r="D7" s="142"/>
      <c r="E7" s="143"/>
      <c r="F7" s="96"/>
      <c r="G7" s="88"/>
    </row>
    <row r="8" spans="1:7" x14ac:dyDescent="0.3">
      <c r="A8" s="95"/>
      <c r="B8" s="138"/>
      <c r="C8" s="139"/>
      <c r="D8" s="139"/>
      <c r="E8" s="140"/>
      <c r="F8" s="96"/>
      <c r="G8" s="88"/>
    </row>
    <row r="9" spans="1:7" ht="40.200000000000003" customHeight="1" x14ac:dyDescent="0.3">
      <c r="A9" s="95">
        <v>3</v>
      </c>
      <c r="B9" s="141" t="s">
        <v>235</v>
      </c>
      <c r="C9" s="142"/>
      <c r="D9" s="142"/>
      <c r="E9" s="143"/>
      <c r="F9" s="96"/>
      <c r="G9" s="88"/>
    </row>
    <row r="10" spans="1:7" x14ac:dyDescent="0.3">
      <c r="A10" s="95"/>
      <c r="B10" s="138"/>
      <c r="C10" s="139"/>
      <c r="D10" s="139"/>
      <c r="E10" s="140"/>
      <c r="F10" s="96"/>
      <c r="G10" s="88"/>
    </row>
    <row r="11" spans="1:7" ht="36" customHeight="1" x14ac:dyDescent="0.3">
      <c r="A11" s="95">
        <v>4</v>
      </c>
      <c r="B11" s="141" t="s">
        <v>285</v>
      </c>
      <c r="C11" s="142"/>
      <c r="D11" s="142"/>
      <c r="E11" s="143"/>
      <c r="F11" s="96"/>
      <c r="G11" s="88"/>
    </row>
    <row r="12" spans="1:7" x14ac:dyDescent="0.3">
      <c r="A12" s="95"/>
      <c r="B12" s="138"/>
      <c r="C12" s="139"/>
      <c r="D12" s="139"/>
      <c r="E12" s="140"/>
      <c r="F12" s="96"/>
      <c r="G12" s="88"/>
    </row>
    <row r="13" spans="1:7" ht="30.6" customHeight="1" x14ac:dyDescent="0.3">
      <c r="A13" s="95">
        <v>5</v>
      </c>
      <c r="B13" s="141" t="s">
        <v>450</v>
      </c>
      <c r="C13" s="142"/>
      <c r="D13" s="142"/>
      <c r="E13" s="143"/>
      <c r="F13" s="96"/>
      <c r="G13" s="88"/>
    </row>
    <row r="14" spans="1:7" x14ac:dyDescent="0.3">
      <c r="A14" s="95"/>
      <c r="B14" s="138"/>
      <c r="C14" s="139"/>
      <c r="D14" s="139"/>
      <c r="E14" s="140"/>
      <c r="F14" s="96"/>
      <c r="G14" s="88"/>
    </row>
    <row r="15" spans="1:7" ht="42.6" customHeight="1" x14ac:dyDescent="0.3">
      <c r="A15" s="95">
        <v>6</v>
      </c>
      <c r="B15" s="141" t="s">
        <v>390</v>
      </c>
      <c r="C15" s="142"/>
      <c r="D15" s="142"/>
      <c r="E15" s="143"/>
      <c r="F15" s="96"/>
      <c r="G15" s="88"/>
    </row>
    <row r="16" spans="1:7" x14ac:dyDescent="0.3">
      <c r="A16" s="95"/>
      <c r="B16" s="138"/>
      <c r="C16" s="139"/>
      <c r="D16" s="139"/>
      <c r="E16" s="140"/>
      <c r="F16" s="96"/>
      <c r="G16" s="88"/>
    </row>
    <row r="17" spans="1:7" ht="42.6" customHeight="1" x14ac:dyDescent="0.3">
      <c r="A17" s="97">
        <v>7</v>
      </c>
      <c r="B17" s="132" t="s">
        <v>494</v>
      </c>
      <c r="C17" s="133"/>
      <c r="D17" s="133"/>
      <c r="E17" s="134"/>
      <c r="F17" s="98"/>
      <c r="G17" s="94"/>
    </row>
    <row r="18" spans="1:7" x14ac:dyDescent="0.3">
      <c r="A18" s="97"/>
      <c r="B18" s="144"/>
      <c r="C18" s="145"/>
      <c r="D18" s="145"/>
      <c r="E18" s="146"/>
      <c r="F18" s="98"/>
      <c r="G18" s="94"/>
    </row>
    <row r="19" spans="1:7" x14ac:dyDescent="0.3">
      <c r="A19" s="95">
        <v>8</v>
      </c>
      <c r="B19" s="141" t="s">
        <v>499</v>
      </c>
      <c r="C19" s="142"/>
      <c r="D19" s="142"/>
      <c r="E19" s="143"/>
      <c r="F19" s="99"/>
      <c r="G19" s="88"/>
    </row>
    <row r="20" spans="1:7" x14ac:dyDescent="0.3">
      <c r="A20" s="95"/>
      <c r="B20" s="138"/>
      <c r="C20" s="139"/>
      <c r="D20" s="139"/>
      <c r="E20" s="140"/>
      <c r="F20" s="96"/>
      <c r="G20" s="88"/>
    </row>
    <row r="21" spans="1:7" ht="42.6" customHeight="1" x14ac:dyDescent="0.3">
      <c r="A21" s="97">
        <v>9</v>
      </c>
      <c r="B21" s="132" t="s">
        <v>495</v>
      </c>
      <c r="C21" s="133"/>
      <c r="D21" s="133"/>
      <c r="E21" s="134"/>
      <c r="F21" s="98"/>
      <c r="G21" s="94"/>
    </row>
    <row r="22" spans="1:7" ht="17.399999999999999" customHeight="1" x14ac:dyDescent="0.3">
      <c r="A22" s="97"/>
      <c r="B22" s="120"/>
      <c r="C22" s="121"/>
      <c r="D22" s="121"/>
      <c r="E22" s="122"/>
      <c r="F22" s="98"/>
      <c r="G22" s="94"/>
    </row>
    <row r="23" spans="1:7" ht="42" customHeight="1" x14ac:dyDescent="0.3">
      <c r="A23" s="95">
        <v>10</v>
      </c>
      <c r="B23" s="135" t="s">
        <v>500</v>
      </c>
      <c r="C23" s="136"/>
      <c r="D23" s="136"/>
      <c r="E23" s="137"/>
      <c r="F23" s="96"/>
      <c r="G23" s="88"/>
    </row>
    <row r="24" spans="1:7" x14ac:dyDescent="0.3">
      <c r="A24" s="95"/>
      <c r="B24" s="123"/>
      <c r="C24" s="124"/>
      <c r="D24" s="124"/>
      <c r="E24" s="125"/>
      <c r="F24" s="96"/>
      <c r="G24" s="88"/>
    </row>
    <row r="25" spans="1:7" ht="42" customHeight="1" x14ac:dyDescent="0.3">
      <c r="A25" s="95">
        <v>11</v>
      </c>
      <c r="B25" s="132" t="s">
        <v>501</v>
      </c>
      <c r="C25" s="133"/>
      <c r="D25" s="133"/>
      <c r="E25" s="134"/>
      <c r="F25" s="96"/>
      <c r="G25" s="88"/>
    </row>
    <row r="26" spans="1:7" x14ac:dyDescent="0.3">
      <c r="A26" s="95"/>
      <c r="B26" s="138"/>
      <c r="C26" s="139"/>
      <c r="D26" s="139"/>
      <c r="E26" s="140"/>
      <c r="F26" s="96"/>
      <c r="G26" s="88"/>
    </row>
    <row r="27" spans="1:7" ht="40.200000000000003" customHeight="1" x14ac:dyDescent="0.3">
      <c r="A27" s="95">
        <v>12</v>
      </c>
      <c r="B27" s="141" t="s">
        <v>502</v>
      </c>
      <c r="C27" s="142"/>
      <c r="D27" s="142"/>
      <c r="E27" s="143"/>
      <c r="F27" s="96"/>
      <c r="G27" s="88"/>
    </row>
    <row r="28" spans="1:7" x14ac:dyDescent="0.3">
      <c r="A28" s="95"/>
      <c r="B28" s="138"/>
      <c r="C28" s="139"/>
      <c r="D28" s="139"/>
      <c r="E28" s="140"/>
      <c r="F28" s="98"/>
      <c r="G28" s="94"/>
    </row>
    <row r="29" spans="1:7" ht="37.799999999999997" customHeight="1" x14ac:dyDescent="0.3">
      <c r="A29" s="97">
        <v>13</v>
      </c>
      <c r="B29" s="132" t="s">
        <v>496</v>
      </c>
      <c r="C29" s="133"/>
      <c r="D29" s="133"/>
      <c r="E29" s="134"/>
      <c r="F29" s="96"/>
      <c r="G29" s="88"/>
    </row>
    <row r="30" spans="1:7" x14ac:dyDescent="0.3">
      <c r="A30" s="89"/>
      <c r="B30" s="90"/>
      <c r="C30" s="91"/>
      <c r="D30" s="92"/>
      <c r="E30" s="93"/>
      <c r="F30" s="87"/>
      <c r="G30" s="88"/>
    </row>
    <row r="31" spans="1:7" x14ac:dyDescent="0.3">
      <c r="A31" s="89"/>
      <c r="B31" s="90"/>
      <c r="C31" s="91"/>
      <c r="D31" s="92"/>
      <c r="E31" s="93"/>
      <c r="F31" s="87"/>
      <c r="G31" s="88"/>
    </row>
  </sheetData>
  <mergeCells count="25">
    <mergeCell ref="B8:E8"/>
    <mergeCell ref="A1:F1"/>
    <mergeCell ref="A2:F2"/>
    <mergeCell ref="B5:E5"/>
    <mergeCell ref="B6:E6"/>
    <mergeCell ref="B7:E7"/>
    <mergeCell ref="B20:E20"/>
    <mergeCell ref="B9:E9"/>
    <mergeCell ref="B10:E10"/>
    <mergeCell ref="B11:E11"/>
    <mergeCell ref="B12:E12"/>
    <mergeCell ref="B13:E13"/>
    <mergeCell ref="B14:E14"/>
    <mergeCell ref="B15:E15"/>
    <mergeCell ref="B16:E16"/>
    <mergeCell ref="B17:E17"/>
    <mergeCell ref="B18:E18"/>
    <mergeCell ref="B19:E19"/>
    <mergeCell ref="B29:E29"/>
    <mergeCell ref="B21:E21"/>
    <mergeCell ref="B23:E23"/>
    <mergeCell ref="B25:E25"/>
    <mergeCell ref="B26:E26"/>
    <mergeCell ref="B27:E27"/>
    <mergeCell ref="B28:E28"/>
  </mergeCells>
  <pageMargins left="0.70866141732283472" right="0.70866141732283472" top="0.74803149606299213" bottom="0.74803149606299213" header="0.31496062992125984" footer="0.31496062992125984"/>
  <pageSetup paperSize="9" scale="5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F7E7B63076A74B9937D3C62A59C345" ma:contentTypeVersion="16" ma:contentTypeDescription="Create a new document." ma:contentTypeScope="" ma:versionID="b96a62a3071557a9040d99f7334cd1d0">
  <xsd:schema xmlns:xsd="http://www.w3.org/2001/XMLSchema" xmlns:xs="http://www.w3.org/2001/XMLSchema" xmlns:p="http://schemas.microsoft.com/office/2006/metadata/properties" xmlns:ns3="3172b787-004c-4be2-9d13-b0b8b17fe9aa" xmlns:ns4="6703dbd1-103b-45ed-9484-35be3c4269c9" targetNamespace="http://schemas.microsoft.com/office/2006/metadata/properties" ma:root="true" ma:fieldsID="48580e8ed3601839154900142bb75ac7" ns3:_="" ns4:_="">
    <xsd:import namespace="3172b787-004c-4be2-9d13-b0b8b17fe9aa"/>
    <xsd:import namespace="6703dbd1-103b-45ed-9484-35be3c4269c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_activity" minOccurs="0"/>
                <xsd:element ref="ns4:MediaServiceObjectDetectorVersions" minOccurs="0"/>
                <xsd:element ref="ns4:MediaServiceGenerationTime" minOccurs="0"/>
                <xsd:element ref="ns4:MediaServiceEventHashCode" minOccurs="0"/>
                <xsd:element ref="ns4:MediaServiceSystemTags" minOccurs="0"/>
                <xsd:element ref="ns4:MediaServiceSearchProperties"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2b787-004c-4be2-9d13-b0b8b17fe9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dbd1-103b-45ed-9484-35be3c4269c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703dbd1-103b-45ed-9484-35be3c4269c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1FC707-F4DC-4354-AEDC-DE47095B54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2b787-004c-4be2-9d13-b0b8b17fe9aa"/>
    <ds:schemaRef ds:uri="6703dbd1-103b-45ed-9484-35be3c4269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1E8520-3E68-4BC7-89FE-B6DCF9AE498F}">
  <ds:schemaRefs>
    <ds:schemaRef ds:uri="http://schemas.microsoft.com/office/2006/documentManagement/types"/>
    <ds:schemaRef ds:uri="http://schemas.microsoft.com/office/infopath/2007/PartnerControls"/>
    <ds:schemaRef ds:uri="http://purl.org/dc/dcmitype/"/>
    <ds:schemaRef ds:uri="http://purl.org/dc/elements/1.1/"/>
    <ds:schemaRef ds:uri="http://purl.org/dc/terms/"/>
    <ds:schemaRef ds:uri="http://schemas.openxmlformats.org/package/2006/metadata/core-properties"/>
    <ds:schemaRef ds:uri="http://schemas.microsoft.com/office/2006/metadata/properties"/>
    <ds:schemaRef ds:uri="6703dbd1-103b-45ed-9484-35be3c4269c9"/>
    <ds:schemaRef ds:uri="3172b787-004c-4be2-9d13-b0b8b17fe9aa"/>
    <ds:schemaRef ds:uri="http://www.w3.org/XML/1998/namespace"/>
  </ds:schemaRefs>
</ds:datastoreItem>
</file>

<file path=customXml/itemProps3.xml><?xml version="1.0" encoding="utf-8"?>
<ds:datastoreItem xmlns:ds="http://schemas.openxmlformats.org/officeDocument/2006/customXml" ds:itemID="{7F895FB0-F93A-4045-88AE-323444F827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BOQ</vt:lpstr>
      <vt:lpstr>Summary</vt:lpstr>
      <vt:lpstr>BOQ!Print_Area</vt:lpstr>
      <vt:lpstr>Summary!Print_Area</vt:lpstr>
      <vt:lpstr>BOQ!Print_Titles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Tawandira Mpandaguta</dc:creator>
  <cp:lastModifiedBy>Gcina Ndela</cp:lastModifiedBy>
  <cp:lastPrinted>2026-03-13T15:55:55Z</cp:lastPrinted>
  <dcterms:created xsi:type="dcterms:W3CDTF">2026-01-21T12:24:46Z</dcterms:created>
  <dcterms:modified xsi:type="dcterms:W3CDTF">2026-04-17T11:57:41Z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0x01010011F7E7B63076A74B9937D3C62A59C345</vt:lpwstr>
  </property>
</Properties>
</file>