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DEMAND TENDER ADMINISTRATOR FILES\2025 FILES\TENDER DOCUMENTS 2025\JW 14402\"/>
    </mc:Choice>
  </mc:AlternateContent>
  <xr:revisionPtr revIDLastSave="0" documentId="8_{C13520C4-E9F3-4714-B91A-BBE99508A1CD}" xr6:coauthVersionLast="47" xr6:coauthVersionMax="47" xr10:uidLastSave="{00000000-0000-0000-0000-000000000000}"/>
  <bookViews>
    <workbookView xWindow="-108" yWindow="-108" windowWidth="23256" windowHeight="13896" firstSheet="5" activeTab="13" xr2:uid="{B5D05B70-724B-471B-A3E9-3EE43F332A8C}"/>
  </bookViews>
  <sheets>
    <sheet name="Works" sheetId="1" r:id="rId1"/>
    <sheet name="1 P&amp;G" sheetId="2" r:id="rId2"/>
    <sheet name="2 OHS" sheetId="3" r:id="rId3"/>
    <sheet name="3 Tower" sheetId="4" r:id="rId4"/>
    <sheet name="4 Pump" sheetId="5" r:id="rId5"/>
    <sheet name="5 Fence" sheetId="6" r:id="rId6"/>
    <sheet name="6 Chambers" sheetId="7" r:id="rId7"/>
    <sheet name="7 Pipe" sheetId="8" r:id="rId8"/>
    <sheet name="8 Special Equipment" sheetId="9" r:id="rId9"/>
    <sheet name="9 Road" sheetId="10" r:id="rId10"/>
    <sheet name="10 Alterations" sheetId="11" r:id="rId11"/>
    <sheet name="11 Site Works" sheetId="14" r:id="rId12"/>
    <sheet name="12 Electrical &amp; Generator" sheetId="13" r:id="rId13"/>
    <sheet name="Sum" sheetId="12" r:id="rId14"/>
  </sheets>
  <definedNames>
    <definedName name="_xlnm.Print_Area" localSheetId="1">'1 P&amp;G'!$A$1:$G$122</definedName>
    <definedName name="_xlnm.Print_Area" localSheetId="10">'10 Alterations'!$A$1:$G$120</definedName>
    <definedName name="_xlnm.Print_Area" localSheetId="11">'11 Site Works'!$A$1:$G$127</definedName>
    <definedName name="_xlnm.Print_Area" localSheetId="12">'12 Electrical &amp; Generator'!$A$1:$G$432</definedName>
    <definedName name="_xlnm.Print_Area" localSheetId="2">'2 OHS'!$A$1:$G$250</definedName>
    <definedName name="_xlnm.Print_Area" localSheetId="3">'3 Tower'!$A$1:$G$375</definedName>
    <definedName name="_xlnm.Print_Area" localSheetId="4">'4 Pump'!$A$1:$G$183</definedName>
    <definedName name="_xlnm.Print_Area" localSheetId="5">'5 Fence'!$A$1:$G$61</definedName>
    <definedName name="_xlnm.Print_Area" localSheetId="6">'6 Chambers'!$A$1:$G$124</definedName>
    <definedName name="_xlnm.Print_Area" localSheetId="7">'7 Pipe'!$A$1:$G$308</definedName>
    <definedName name="_xlnm.Print_Area" localSheetId="8">'8 Special Equipment'!$A$1:$G$129</definedName>
    <definedName name="_xlnm.Print_Area" localSheetId="9">'9 Road'!$A$1:$G$123</definedName>
    <definedName name="_xlnm.Print_Area" localSheetId="13">Sum!$A$1:$C$42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9" l="1"/>
  <c r="G47" i="13"/>
  <c r="G49" i="13"/>
  <c r="K73" i="7"/>
  <c r="C1" i="12" l="1"/>
  <c r="A57" i="2"/>
  <c r="A71" i="2" s="1"/>
  <c r="C70" i="2"/>
  <c r="E195" i="8" l="1"/>
  <c r="E87" i="8"/>
  <c r="G23" i="12"/>
  <c r="I164" i="4" l="1"/>
  <c r="K152" i="4"/>
  <c r="G360" i="13" l="1"/>
  <c r="C194" i="13"/>
  <c r="C252" i="13" s="1"/>
  <c r="C320" i="13" s="1"/>
  <c r="C380" i="13" s="1"/>
  <c r="C65" i="13"/>
  <c r="C130" i="13" s="1"/>
  <c r="G45" i="13"/>
  <c r="G27" i="12" l="1"/>
  <c r="E33" i="5"/>
  <c r="E32" i="5"/>
  <c r="F1" i="13"/>
  <c r="F1" i="14"/>
  <c r="F1" i="11"/>
  <c r="F1" i="10"/>
  <c r="F1" i="9"/>
  <c r="F1" i="8"/>
  <c r="F1" i="7"/>
  <c r="F1" i="6"/>
  <c r="F1" i="5"/>
  <c r="F1" i="4"/>
  <c r="F1" i="3"/>
  <c r="F1" i="2"/>
  <c r="A3" i="13"/>
  <c r="A3" i="14"/>
  <c r="A3" i="11"/>
  <c r="A3" i="10"/>
  <c r="A3" i="9"/>
  <c r="A3" i="8"/>
  <c r="A3" i="7"/>
  <c r="A3" i="6"/>
  <c r="A3" i="5"/>
  <c r="A3" i="4"/>
  <c r="A3" i="3"/>
  <c r="A3" i="2"/>
  <c r="A1" i="12"/>
  <c r="A1" i="13"/>
  <c r="A1" i="14"/>
  <c r="A1" i="11"/>
  <c r="A1" i="10"/>
  <c r="A1" i="9"/>
  <c r="A1" i="8"/>
  <c r="A1" i="7"/>
  <c r="A1" i="6"/>
  <c r="A1" i="5"/>
  <c r="A1" i="4"/>
  <c r="A1" i="3"/>
  <c r="A1" i="2"/>
  <c r="G31" i="12" l="1"/>
  <c r="G33" i="12"/>
  <c r="G35" i="12" s="1"/>
  <c r="K24" i="10"/>
  <c r="J25" i="9"/>
  <c r="C66" i="10" l="1"/>
  <c r="C65" i="10"/>
  <c r="K91" i="10"/>
  <c r="K89" i="10"/>
  <c r="K87" i="10"/>
  <c r="K85" i="10"/>
  <c r="K83" i="10"/>
  <c r="K81" i="10"/>
  <c r="K75" i="10"/>
  <c r="K73" i="10"/>
  <c r="A67" i="10"/>
  <c r="K44" i="10"/>
  <c r="K42" i="10"/>
  <c r="K37" i="10"/>
  <c r="K35" i="10"/>
  <c r="K32" i="10"/>
  <c r="K29" i="10"/>
  <c r="K27" i="10"/>
  <c r="K21" i="10"/>
  <c r="K19" i="10"/>
  <c r="K17" i="10"/>
  <c r="K15" i="10"/>
  <c r="K13" i="10"/>
  <c r="C70" i="9"/>
  <c r="C69" i="9"/>
  <c r="A125" i="9"/>
  <c r="K55" i="9"/>
  <c r="K49" i="9"/>
  <c r="K37" i="9"/>
  <c r="K35" i="9"/>
  <c r="K33" i="9"/>
  <c r="K25" i="9"/>
  <c r="C59" i="8"/>
  <c r="C124" i="8" s="1"/>
  <c r="C185" i="8" s="1"/>
  <c r="C249" i="8" s="1"/>
  <c r="A60" i="8"/>
  <c r="A114" i="8"/>
  <c r="A175" i="8" s="1"/>
  <c r="A239" i="8" s="1"/>
  <c r="C67" i="7"/>
  <c r="C66" i="7"/>
  <c r="K96" i="7"/>
  <c r="K92" i="7"/>
  <c r="K88" i="7"/>
  <c r="K84" i="7"/>
  <c r="K82" i="7"/>
  <c r="A120" i="7"/>
  <c r="A56" i="7" s="1"/>
  <c r="A68" i="7" s="1"/>
  <c r="K51" i="7"/>
  <c r="K48" i="7"/>
  <c r="K45" i="7"/>
  <c r="K43" i="7"/>
  <c r="K41" i="7"/>
  <c r="K39" i="7"/>
  <c r="K37" i="7"/>
  <c r="K34" i="7"/>
  <c r="K33" i="7"/>
  <c r="K32" i="7"/>
  <c r="K27" i="7"/>
  <c r="K23" i="7"/>
  <c r="K22" i="7"/>
  <c r="K21" i="7"/>
  <c r="K20" i="7"/>
  <c r="K16" i="7"/>
  <c r="K15" i="7"/>
  <c r="K14" i="7"/>
  <c r="K12" i="7"/>
  <c r="K50" i="6"/>
  <c r="K46" i="6"/>
  <c r="K37" i="6"/>
  <c r="K26" i="6"/>
  <c r="K24" i="6"/>
  <c r="K19" i="6"/>
  <c r="K16" i="6"/>
  <c r="K14" i="6"/>
  <c r="C127" i="5"/>
  <c r="K136" i="5"/>
  <c r="K133" i="5"/>
  <c r="C68" i="5"/>
  <c r="C129" i="5" s="1"/>
  <c r="C67" i="5"/>
  <c r="C128" i="5" s="1"/>
  <c r="K108" i="5"/>
  <c r="K105" i="5"/>
  <c r="K103" i="5"/>
  <c r="K100" i="5"/>
  <c r="K98" i="5"/>
  <c r="K91" i="5"/>
  <c r="K87" i="5"/>
  <c r="K83" i="5"/>
  <c r="K79" i="5"/>
  <c r="A69" i="5"/>
  <c r="A130" i="5" s="1"/>
  <c r="A118" i="5"/>
  <c r="K56" i="5"/>
  <c r="K53" i="5"/>
  <c r="K49" i="5"/>
  <c r="K47" i="5"/>
  <c r="K46" i="5"/>
  <c r="K44" i="5"/>
  <c r="K42" i="5"/>
  <c r="K41" i="5"/>
  <c r="K39" i="5"/>
  <c r="K37" i="5"/>
  <c r="K36" i="5"/>
  <c r="K35" i="5"/>
  <c r="K33" i="5"/>
  <c r="K32" i="5"/>
  <c r="K29" i="5"/>
  <c r="K27" i="5"/>
  <c r="K25" i="5"/>
  <c r="K24" i="5"/>
  <c r="K23" i="5"/>
  <c r="K22" i="5"/>
  <c r="K21" i="5"/>
  <c r="K19" i="5"/>
  <c r="K17" i="5"/>
  <c r="K16" i="5"/>
  <c r="K13" i="5"/>
  <c r="C315" i="4"/>
  <c r="K365" i="4"/>
  <c r="K363" i="4"/>
  <c r="K361" i="4"/>
  <c r="K359" i="4"/>
  <c r="K357" i="4"/>
  <c r="K356" i="4"/>
  <c r="K355" i="4"/>
  <c r="K347" i="4"/>
  <c r="K343" i="4"/>
  <c r="K333" i="4"/>
  <c r="K332" i="4"/>
  <c r="K328" i="4"/>
  <c r="K326" i="4"/>
  <c r="K323" i="4"/>
  <c r="K297" i="4"/>
  <c r="K294" i="4"/>
  <c r="K291" i="4"/>
  <c r="K288" i="4"/>
  <c r="K285" i="4"/>
  <c r="K280" i="4"/>
  <c r="K279" i="4"/>
  <c r="K278" i="4"/>
  <c r="K277" i="4"/>
  <c r="K276" i="4"/>
  <c r="K275" i="4"/>
  <c r="K271" i="4"/>
  <c r="K269" i="4"/>
  <c r="K267" i="4"/>
  <c r="K265" i="4"/>
  <c r="K262" i="4"/>
  <c r="K260" i="4"/>
  <c r="K258" i="4"/>
  <c r="K240" i="4"/>
  <c r="K237" i="4"/>
  <c r="K235" i="4"/>
  <c r="K232" i="4"/>
  <c r="K230" i="4"/>
  <c r="K228" i="4"/>
  <c r="K226" i="4"/>
  <c r="K223" i="4"/>
  <c r="K220" i="4"/>
  <c r="K218" i="4"/>
  <c r="K216" i="4"/>
  <c r="K214" i="4"/>
  <c r="K212" i="4"/>
  <c r="K210" i="4"/>
  <c r="K208" i="4"/>
  <c r="K206" i="4"/>
  <c r="K203" i="4"/>
  <c r="K201" i="4"/>
  <c r="K199" i="4"/>
  <c r="K197" i="4"/>
  <c r="C130" i="4"/>
  <c r="C193" i="4" s="1"/>
  <c r="C255" i="4" s="1"/>
  <c r="C317" i="4" s="1"/>
  <c r="C129" i="4"/>
  <c r="C192" i="4" s="1"/>
  <c r="C254" i="4" s="1"/>
  <c r="C316" i="4" s="1"/>
  <c r="K164" i="4"/>
  <c r="K162" i="4"/>
  <c r="K160" i="4"/>
  <c r="K158" i="4"/>
  <c r="K156" i="4"/>
  <c r="K154" i="4"/>
  <c r="K148" i="4"/>
  <c r="K144" i="4"/>
  <c r="K140" i="4"/>
  <c r="K136" i="4"/>
  <c r="K133" i="4"/>
  <c r="C68" i="4"/>
  <c r="C67" i="4"/>
  <c r="J119" i="4"/>
  <c r="K116" i="4"/>
  <c r="K112" i="4"/>
  <c r="K109" i="4"/>
  <c r="K105" i="4"/>
  <c r="K103" i="4"/>
  <c r="K99" i="4"/>
  <c r="K96" i="4"/>
  <c r="K92" i="4"/>
  <c r="K90" i="4"/>
  <c r="K88" i="4"/>
  <c r="K85" i="4"/>
  <c r="K83" i="4"/>
  <c r="K81" i="4"/>
  <c r="K79" i="4"/>
  <c r="K77" i="4"/>
  <c r="K75" i="4"/>
  <c r="K73" i="4"/>
  <c r="K13" i="4"/>
  <c r="K16" i="4"/>
  <c r="K18" i="4"/>
  <c r="K20" i="4"/>
  <c r="K23" i="4"/>
  <c r="K25" i="4"/>
  <c r="K26" i="4"/>
  <c r="K29" i="4"/>
  <c r="K32" i="4"/>
  <c r="K35" i="4"/>
  <c r="K40" i="4"/>
  <c r="K42" i="4"/>
  <c r="K45" i="4"/>
  <c r="K48" i="4"/>
  <c r="K50" i="4"/>
  <c r="C192" i="3"/>
  <c r="C130" i="3"/>
  <c r="C129" i="3"/>
  <c r="C191" i="3" s="1"/>
  <c r="E143" i="3"/>
  <c r="C67" i="3"/>
  <c r="K176" i="5" l="1"/>
  <c r="A118" i="2"/>
  <c r="A58" i="3" s="1"/>
  <c r="A63" i="11"/>
  <c r="A116" i="11"/>
  <c r="A58" i="14" s="1"/>
  <c r="A119" i="5"/>
  <c r="A179" i="5" s="1"/>
  <c r="A57" i="6" s="1"/>
  <c r="A119" i="10"/>
  <c r="K116" i="10"/>
  <c r="K55" i="10"/>
  <c r="K60" i="9"/>
  <c r="A115" i="8"/>
  <c r="K119" i="7"/>
  <c r="K56" i="7"/>
  <c r="K56" i="6"/>
  <c r="K110" i="5"/>
  <c r="K57" i="5"/>
  <c r="K370" i="4"/>
  <c r="K306" i="4"/>
  <c r="K244" i="4"/>
  <c r="K183" i="4"/>
  <c r="K57" i="4"/>
  <c r="A123" i="14" l="1"/>
  <c r="A56" i="13" s="1"/>
  <c r="A57" i="14"/>
  <c r="A68" i="14"/>
  <c r="A176" i="8"/>
  <c r="A240" i="8" s="1"/>
  <c r="A125" i="8"/>
  <c r="A250" i="8" l="1"/>
  <c r="A304" i="8"/>
  <c r="A55" i="13"/>
  <c r="A67" i="13"/>
  <c r="A121" i="13"/>
  <c r="A186" i="8"/>
  <c r="A182" i="13" l="1"/>
  <c r="A120" i="13"/>
  <c r="A131" i="13"/>
  <c r="A195" i="13" l="1"/>
  <c r="A243" i="13"/>
  <c r="A181" i="13"/>
  <c r="A68" i="3"/>
  <c r="A121" i="3"/>
  <c r="A131" i="3" s="1"/>
  <c r="A253" i="13" l="1"/>
  <c r="A307" i="13"/>
  <c r="A242" i="13"/>
  <c r="A183" i="3"/>
  <c r="A120" i="3"/>
  <c r="A321" i="13" l="1"/>
  <c r="A306" i="13"/>
  <c r="A368" i="13"/>
  <c r="A182" i="3"/>
  <c r="A193" i="3"/>
  <c r="A246" i="3"/>
  <c r="A58" i="4" s="1"/>
  <c r="A428" i="13" l="1"/>
  <c r="A367" i="13"/>
  <c r="A381" i="13"/>
  <c r="A69" i="4"/>
  <c r="A120" i="4"/>
  <c r="A183" i="4" l="1"/>
  <c r="A131" i="4"/>
  <c r="A194" i="4" l="1"/>
  <c r="A245" i="4"/>
  <c r="A119" i="4"/>
  <c r="A182" i="4"/>
  <c r="A244" i="4" s="1"/>
  <c r="A306" i="4" s="1"/>
  <c r="A256" i="4" l="1"/>
  <c r="A307" i="4"/>
  <c r="A371" i="4" l="1"/>
  <c r="A3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tc={CBAD67EE-48B6-46F9-B788-542D5AF57D39}</author>
  </authors>
  <commentList>
    <comment ref="F360" authorId="0" shapeId="0" xr:uid="{CBAD67EE-48B6-46F9-B788-542D5AF57D39}">
      <text>
        <t>[Threaded comment]
Your version of Excel allows you to read this threaded comment; however, any edits to it will get removed if the file is opened in a newer version of Excel. Learn more: https://go.microsoft.com/fwlink/?linkid=870924
Comment:
    To be verified-PVR 20/7/24</t>
      </text>
    </comment>
  </commentList>
</comments>
</file>

<file path=xl/sharedStrings.xml><?xml version="1.0" encoding="utf-8"?>
<sst xmlns="http://schemas.openxmlformats.org/spreadsheetml/2006/main" count="2983" uniqueCount="1669">
  <si>
    <t>JOBURG WATER</t>
  </si>
  <si>
    <t>Bill of Quantities</t>
  </si>
  <si>
    <t>Item</t>
  </si>
  <si>
    <t>Payment</t>
  </si>
  <si>
    <t>Item Description</t>
  </si>
  <si>
    <t>Unit</t>
  </si>
  <si>
    <t>Quantities</t>
  </si>
  <si>
    <t>Rate</t>
  </si>
  <si>
    <t>Amount</t>
  </si>
  <si>
    <t>number</t>
  </si>
  <si>
    <t>reference</t>
  </si>
  <si>
    <t>Rands.cents</t>
  </si>
  <si>
    <t>SANS</t>
  </si>
  <si>
    <t>Schedule 1</t>
  </si>
  <si>
    <t>Preliminary and general</t>
  </si>
  <si>
    <t>1.1</t>
  </si>
  <si>
    <t>Fixed charge items</t>
  </si>
  <si>
    <t>1.1.1</t>
  </si>
  <si>
    <t>A8.3.1</t>
  </si>
  <si>
    <t>sum</t>
  </si>
  <si>
    <t>A8.3.2</t>
  </si>
  <si>
    <t>1.1.2</t>
  </si>
  <si>
    <t>PSAB 3.1</t>
  </si>
  <si>
    <t>Name board (2 number) as specified in the Tender Document</t>
  </si>
  <si>
    <t>1.1.3</t>
  </si>
  <si>
    <t xml:space="preserve">PSA8.3.2.1 </t>
  </si>
  <si>
    <t>as described in SANS 1 200 A section 5.5</t>
  </si>
  <si>
    <t>A8.3.4</t>
  </si>
  <si>
    <t>Removal of site establishment</t>
  </si>
  <si>
    <t>1.2</t>
  </si>
  <si>
    <t>Time related items</t>
  </si>
  <si>
    <t>1.2.1</t>
  </si>
  <si>
    <t>A8.4.1</t>
  </si>
  <si>
    <t>Contractual requirements on a monthly bases affecting the Contractor</t>
  </si>
  <si>
    <t>The Contractor to maintain the following items or as amended in the</t>
  </si>
  <si>
    <t>Tender Document - for the duration of the Contract :</t>
  </si>
  <si>
    <t>1.2.2</t>
  </si>
  <si>
    <t>A8.4.2.2</t>
  </si>
  <si>
    <t>All facilities on the site for the Engineer &amp; for the Contractor</t>
  </si>
  <si>
    <t>Other obligations by the Contractor on a time bases for the duration</t>
  </si>
  <si>
    <t>of the Contract :</t>
  </si>
  <si>
    <t>1.2.3</t>
  </si>
  <si>
    <t>A8.4.3</t>
  </si>
  <si>
    <t>1.2.4</t>
  </si>
  <si>
    <t>A8.4.4</t>
  </si>
  <si>
    <t>Company &amp; head office administration costs pertaining to the Contract</t>
  </si>
  <si>
    <t>1.2.5</t>
  </si>
  <si>
    <t>A8.4.5</t>
  </si>
  <si>
    <t xml:space="preserve">Other time related obligations by the Contractor </t>
  </si>
  <si>
    <t>1.3</t>
  </si>
  <si>
    <t>Provisional sums by the Engineer</t>
  </si>
  <si>
    <t>1.3.1</t>
  </si>
  <si>
    <t>A8.5a</t>
  </si>
  <si>
    <t>Provisional sum for various tests requested by the Engineer</t>
  </si>
  <si>
    <t>Prov</t>
  </si>
  <si>
    <t>1.3.2</t>
  </si>
  <si>
    <t>PSA5.10.2</t>
  </si>
  <si>
    <t xml:space="preserve">Prov sum for SC and CLO payments </t>
  </si>
  <si>
    <t>1.3.3</t>
  </si>
  <si>
    <t>PSA5.10.3</t>
  </si>
  <si>
    <t>Accredited skills training (concrete works)</t>
  </si>
  <si>
    <t>1.3.4</t>
  </si>
  <si>
    <t>Accredited construction management training</t>
  </si>
  <si>
    <t>Schedule 1 continued</t>
  </si>
  <si>
    <t>Provisional sums cathodic protection</t>
  </si>
  <si>
    <t>Provisional sum third party inspections on pipe work</t>
  </si>
  <si>
    <t>1.3.9</t>
  </si>
  <si>
    <t>Provisional sum for Geotech inspections</t>
  </si>
  <si>
    <t>Schedule 1 total carried to summary page</t>
  </si>
  <si>
    <t>tender</t>
  </si>
  <si>
    <t>Schedule 2</t>
  </si>
  <si>
    <t>1 200</t>
  </si>
  <si>
    <t>Occupational health and safety requirements</t>
  </si>
  <si>
    <t>2.1</t>
  </si>
  <si>
    <t>Notification of construction work</t>
  </si>
  <si>
    <t>Quantities are re-measurable- proof shall be supplied by the</t>
  </si>
  <si>
    <t>contractor of quantities claimed</t>
  </si>
  <si>
    <t>2.1.1</t>
  </si>
  <si>
    <t xml:space="preserve">Notification of Construction work to the Provincial Director as </t>
  </si>
  <si>
    <t xml:space="preserve">requested by the Engineer under the Construction Regulations </t>
  </si>
  <si>
    <t>of the Occupational Health &amp; Safety (Regulation 3) Act no. 85/1993</t>
  </si>
  <si>
    <t>2.2</t>
  </si>
  <si>
    <t>Health and safety plan</t>
  </si>
  <si>
    <t>2.2.1</t>
  </si>
  <si>
    <t>Based on the Occupational Health and Safety specification,</t>
  </si>
  <si>
    <t xml:space="preserve">setting up a job and site specific  Health and Safety Plan  </t>
  </si>
  <si>
    <t xml:space="preserve">under the Construction Regulations (Regulation 5) of the </t>
  </si>
  <si>
    <t xml:space="preserve">Occupational Health &amp; Safety Act no. 85/1993 </t>
  </si>
  <si>
    <t>Health and safety main file</t>
  </si>
  <si>
    <t>2.3.1</t>
  </si>
  <si>
    <t>Setting up a job and site specific  Health &amp; Safety Main file as</t>
  </si>
  <si>
    <t>speicied under the Construction Regulations</t>
  </si>
  <si>
    <t>(Regulation 5) of the Occupational Health &amp; Safety Act no. 85/1993</t>
  </si>
  <si>
    <t>NOT TO BE REMOVED FROM SITE</t>
  </si>
  <si>
    <t>File to be a lever arch file with original colour document of</t>
  </si>
  <si>
    <t>acceptable standards including dividers. Emergency telephone</t>
  </si>
  <si>
    <t>numbers to be displayed on back of file. The file will be</t>
  </si>
  <si>
    <t>expanded during the project as and when required by the</t>
  </si>
  <si>
    <t>Client</t>
  </si>
  <si>
    <t>File to include the following:</t>
  </si>
  <si>
    <t xml:space="preserve">Copy of H&amp;S Act </t>
  </si>
  <si>
    <t>Proof of registration with COID Insurer</t>
  </si>
  <si>
    <t>Mandatory Agreement</t>
  </si>
  <si>
    <t>H&amp;S Specifications provided by client</t>
  </si>
  <si>
    <t>Copy of tender document, drawings etc</t>
  </si>
  <si>
    <t>Company Safety Policy to be signed by CEO</t>
  </si>
  <si>
    <t>Company organogrammme with respect to H&amp;S on specific site</t>
  </si>
  <si>
    <t>Letters of appointment for specific site</t>
  </si>
  <si>
    <t>List of subcontractors</t>
  </si>
  <si>
    <t>Evacuation plan</t>
  </si>
  <si>
    <t>Risk assessments and method statements</t>
  </si>
  <si>
    <t>Safe work procedures and material safety data sheets</t>
  </si>
  <si>
    <t>Fall protection plan</t>
  </si>
  <si>
    <t>Incident recordings</t>
  </si>
  <si>
    <t>Medical records</t>
  </si>
  <si>
    <t>Minutes of H&amp;S meetings</t>
  </si>
  <si>
    <t>Schedule 2 continued</t>
  </si>
  <si>
    <t>Health &amp; safety register file</t>
  </si>
  <si>
    <t>2.4.1</t>
  </si>
  <si>
    <t>Setting up a job and site specific  Health &amp; Safety Register File as</t>
  </si>
  <si>
    <t>requested by the Engineer under the Construction Regulations</t>
  </si>
  <si>
    <t xml:space="preserve">(Regulation 5) of the Occupational Health &amp; Safety Act no. 85/1993 </t>
  </si>
  <si>
    <t xml:space="preserve">File to be a lever arch file with original colour document of </t>
  </si>
  <si>
    <t>acceptable standards including dividers.</t>
  </si>
  <si>
    <t>Health &amp; Safety training file</t>
  </si>
  <si>
    <t>2.5.1</t>
  </si>
  <si>
    <t>Setting up a job and site specific  Health &amp; Safety Training File as</t>
  </si>
  <si>
    <t>Service Provider appointments</t>
  </si>
  <si>
    <t>2.6.1</t>
  </si>
  <si>
    <t xml:space="preserve">Appointment of a competent person to perform risk assessment </t>
  </si>
  <si>
    <t>and training on site under Construction Regulations (Regulation 7)</t>
  </si>
  <si>
    <t xml:space="preserve">of the Occupational Health &amp; Safety Act no. 85/1993 </t>
  </si>
  <si>
    <t>Training on site</t>
  </si>
  <si>
    <t>2.7.1</t>
  </si>
  <si>
    <t xml:space="preserve">Allow for monthly salary for the H&amp;S representative as required by </t>
  </si>
  <si>
    <t>law for the duration of the project for training</t>
  </si>
  <si>
    <t>The H&amp;S Representative to perform the following :</t>
  </si>
  <si>
    <t>H&amp;S duties on site</t>
  </si>
  <si>
    <t>Appointee to be permanently on site and under supervision of</t>
  </si>
  <si>
    <t>Contractor's Site Supervisor. Appointment to be for the duration of</t>
  </si>
  <si>
    <t xml:space="preserve">the Contract. Induction training of all workers of Sub-Contractors. </t>
  </si>
  <si>
    <t>Public awareness training.</t>
  </si>
  <si>
    <t xml:space="preserve">Toolbox talks on environmental awareness </t>
  </si>
  <si>
    <t>First aid awareness</t>
  </si>
  <si>
    <t>Fire fighting awareness</t>
  </si>
  <si>
    <t>Tool box talks on hand tools and hand tool accidents</t>
  </si>
  <si>
    <t xml:space="preserve">Hold tool box talks on machine guarding </t>
  </si>
  <si>
    <t xml:space="preserve">Tool box talks on lifting materials by hand </t>
  </si>
  <si>
    <t xml:space="preserve">Tool box talks on safe loading </t>
  </si>
  <si>
    <t xml:space="preserve">Tool box talks on safety signs </t>
  </si>
  <si>
    <t>Tool box talks on ten commandments of safety</t>
  </si>
  <si>
    <t>Community training</t>
  </si>
  <si>
    <t>Tool box talks on working on heights</t>
  </si>
  <si>
    <t>Tool box talks on working with safety harness</t>
  </si>
  <si>
    <t>Tool box talks on working with hydraulic elevators</t>
  </si>
  <si>
    <t>First aid equipment</t>
  </si>
  <si>
    <t>2.8.1</t>
  </si>
  <si>
    <t>First aid box</t>
  </si>
  <si>
    <t>no</t>
  </si>
  <si>
    <t>2.8.2</t>
  </si>
  <si>
    <t>First aid boxes for Sub contractors</t>
  </si>
  <si>
    <t>2.8.3</t>
  </si>
  <si>
    <t>Stretcher</t>
  </si>
  <si>
    <t>Fire fighting equipment</t>
  </si>
  <si>
    <t>2.9.1</t>
  </si>
  <si>
    <t>Fire extinguishers</t>
  </si>
  <si>
    <t>2.9.2</t>
  </si>
  <si>
    <t>Fire extinguishers for Sub Contractors if applicable</t>
  </si>
  <si>
    <t>2.9.3</t>
  </si>
  <si>
    <t xml:space="preserve">Fire extinguishers test certificate for main and sub contractors </t>
  </si>
  <si>
    <t>2.10</t>
  </si>
  <si>
    <t>Personal protective clothing</t>
  </si>
  <si>
    <t>Allow for the cost of the following PPE as required on site by</t>
  </si>
  <si>
    <t>workers (number of each to be determined by the Tenderer)</t>
  </si>
  <si>
    <t>2.10.1</t>
  </si>
  <si>
    <t>Hard hats</t>
  </si>
  <si>
    <t>2.10.2</t>
  </si>
  <si>
    <t>Safety Shoes</t>
  </si>
  <si>
    <t>2.10.3</t>
  </si>
  <si>
    <t>Dust Masks</t>
  </si>
  <si>
    <t>2.10.4</t>
  </si>
  <si>
    <t>Safety Goggles</t>
  </si>
  <si>
    <t>2.10.5</t>
  </si>
  <si>
    <t xml:space="preserve">Gum Boots </t>
  </si>
  <si>
    <t>2.10.6</t>
  </si>
  <si>
    <t>Overalls</t>
  </si>
  <si>
    <t>2.10.7</t>
  </si>
  <si>
    <t>Safety harnasses</t>
  </si>
  <si>
    <t>Chemical toilets</t>
  </si>
  <si>
    <t>Allow for toilet facilities on site as required by specifications</t>
  </si>
  <si>
    <t>2.11.1</t>
  </si>
  <si>
    <t>For male workers</t>
  </si>
  <si>
    <t>2.11.2</t>
  </si>
  <si>
    <t>For female workers</t>
  </si>
  <si>
    <t>Eating facilities</t>
  </si>
  <si>
    <t>2.12.1</t>
  </si>
  <si>
    <t>Allow for eating facilities on site in the form of a shaded net, table</t>
  </si>
  <si>
    <t>and chairs</t>
  </si>
  <si>
    <t>2.13</t>
  </si>
  <si>
    <t>Signs</t>
  </si>
  <si>
    <t>Allow for signboards to be displayed on site as required</t>
  </si>
  <si>
    <t>2.13.1</t>
  </si>
  <si>
    <t>SMI board</t>
  </si>
  <si>
    <t>2.13.2</t>
  </si>
  <si>
    <t>No entry signs</t>
  </si>
  <si>
    <t>2.13.3</t>
  </si>
  <si>
    <t>First Aid signs</t>
  </si>
  <si>
    <t>2.13.4</t>
  </si>
  <si>
    <t>Fire equipment signs</t>
  </si>
  <si>
    <t>2.13.5</t>
  </si>
  <si>
    <t>Warning signs (Construction area boards)</t>
  </si>
  <si>
    <t>2.13.6</t>
  </si>
  <si>
    <t>Traffic control signs (mechanical &amp; pedestrian)</t>
  </si>
  <si>
    <t>2.13.7</t>
  </si>
  <si>
    <t>Fire siren</t>
  </si>
  <si>
    <t>2.13.8</t>
  </si>
  <si>
    <t>Name boards on construction vehicles</t>
  </si>
  <si>
    <t>Medical tests</t>
  </si>
  <si>
    <t>Appointment of a competent person to perform medical tests to</t>
  </si>
  <si>
    <t>all employees</t>
  </si>
  <si>
    <t>2.14.1</t>
  </si>
  <si>
    <t xml:space="preserve">Allow for medical tests of workers as medical fitness tests for </t>
  </si>
  <si>
    <t>Barricading &amp; demarcation</t>
  </si>
  <si>
    <t>2.15.1</t>
  </si>
  <si>
    <t>Allow for proper barricading and demarcation of streets to direct</t>
  </si>
  <si>
    <t>public and vehicles</t>
  </si>
  <si>
    <t>Health &amp; Safety agent</t>
  </si>
  <si>
    <t>2.16.1</t>
  </si>
  <si>
    <t xml:space="preserve">Provisional sum for the appointment of a Health &amp; Safety Agent to </t>
  </si>
  <si>
    <t xml:space="preserve">act on behalf of the Employer to ensure adherence of the </t>
  </si>
  <si>
    <t>Contractor to all Health &amp; Safety requirements</t>
  </si>
  <si>
    <t>Schedule 3</t>
  </si>
  <si>
    <t xml:space="preserve">2,5 Mℓ capacity elevated water tower </t>
  </si>
  <si>
    <t>Drawing reference : T01 to T05</t>
  </si>
  <si>
    <t>Tower</t>
  </si>
  <si>
    <t>Earthworks</t>
  </si>
  <si>
    <t>3.1.1</t>
  </si>
  <si>
    <t>D8.3.1.1</t>
  </si>
  <si>
    <t>Clear and strip site</t>
  </si>
  <si>
    <t>m²</t>
  </si>
  <si>
    <t>3.1.2</t>
  </si>
  <si>
    <t>D8.3.2</t>
  </si>
  <si>
    <t>Excavate in all materials and stockpile for later use for backfill or embankment</t>
  </si>
  <si>
    <t>or dispose surplus material to remote site found by Contractor</t>
  </si>
  <si>
    <t>m³</t>
  </si>
  <si>
    <t>3.1.3</t>
  </si>
  <si>
    <t>D8.3.2.b1</t>
  </si>
  <si>
    <t>Extra over for excavation in intermediate material</t>
  </si>
  <si>
    <t>3.1.4</t>
  </si>
  <si>
    <t>D8.3.2.b2</t>
  </si>
  <si>
    <t>Extra over for excavation in hard rock material</t>
  </si>
  <si>
    <t>3.1.5</t>
  </si>
  <si>
    <t>Backfill over completed foundation in layers of 150mm with material from</t>
  </si>
  <si>
    <t xml:space="preserve">stockpile, compacted to 95% Mod AASHTO </t>
  </si>
  <si>
    <t>3.1.6</t>
  </si>
  <si>
    <t>ME8.3.5</t>
  </si>
  <si>
    <t>Compact final layer to 97% Mod AASHTO, stabilised with 3% cement</t>
  </si>
  <si>
    <t>Stabilizing agent: Portland cement</t>
  </si>
  <si>
    <t>t</t>
  </si>
  <si>
    <t>3.1.7</t>
  </si>
  <si>
    <t xml:space="preserve">Apply weed killer and insecticide soil poisening over compacted </t>
  </si>
  <si>
    <t>area below tower</t>
  </si>
  <si>
    <t>3.1.8</t>
  </si>
  <si>
    <t>Pave area below tower with 450 x 450 x 50 pre-cast concrete blocks on</t>
  </si>
  <si>
    <t xml:space="preserve"> </t>
  </si>
  <si>
    <t>25mm sand/cement bedding</t>
  </si>
  <si>
    <t>3.1.9</t>
  </si>
  <si>
    <t>Storm water channel around reservoir, 1,5m wide dished  and laid</t>
  </si>
  <si>
    <t>to falls to discharge water on paved road, from 25MPa concrete</t>
  </si>
  <si>
    <t>Existing services</t>
  </si>
  <si>
    <t>3.1.10</t>
  </si>
  <si>
    <t>D8.3.8</t>
  </si>
  <si>
    <t>Dig open by hand to expose the following services and backfill:</t>
  </si>
  <si>
    <t>Electrical cables</t>
  </si>
  <si>
    <t>m</t>
  </si>
  <si>
    <t>3.1.11</t>
  </si>
  <si>
    <t>Install 2 x 110mm sleeves in trench including 600 x 600 encasing 600 x600</t>
  </si>
  <si>
    <t>3.1.12</t>
  </si>
  <si>
    <t>DB8.3.2</t>
  </si>
  <si>
    <t xml:space="preserve">Dig new trench, 0,6m wide and 1,0m deep by hand at new position </t>
  </si>
  <si>
    <t>of electrical cable, backfill and re-compact after installation of new cable</t>
  </si>
  <si>
    <t>3.1.13</t>
  </si>
  <si>
    <t>Dig open by hand to expose the following services:</t>
  </si>
  <si>
    <t>Water lines</t>
  </si>
  <si>
    <t>Schedule 3 continued</t>
  </si>
  <si>
    <t>Concrete works</t>
  </si>
  <si>
    <t>Foundations</t>
  </si>
  <si>
    <t>3.2.1</t>
  </si>
  <si>
    <t>G8.4.2</t>
  </si>
  <si>
    <t>75 mm blinding layer laid on excavation platform from 15 MPa concrete</t>
  </si>
  <si>
    <t>at reduced level built with radius of 8 m</t>
  </si>
  <si>
    <t>3.2.2</t>
  </si>
  <si>
    <t>500 mm circular foundation slab from 35 MPa concrete cast at reduced</t>
  </si>
  <si>
    <t>level built with radius of 8m</t>
  </si>
  <si>
    <t>3.2.3</t>
  </si>
  <si>
    <t>G8.4.3</t>
  </si>
  <si>
    <t>Column foundations from 35 MPa concrete - 2,0m x 2,0m x 1,5m high</t>
  </si>
  <si>
    <t>cast at reduced level with sloping top surface to take 0,6 x 1,05 columns</t>
  </si>
  <si>
    <t>3.2.4</t>
  </si>
  <si>
    <t xml:space="preserve">Shaft foundation from 35 Mpa concrete - 6,4m x 6,4m x 0,5m cast on </t>
  </si>
  <si>
    <t>Circular base at reduced level</t>
  </si>
  <si>
    <t>3.2.5</t>
  </si>
  <si>
    <t>3.2.6</t>
  </si>
  <si>
    <t>1500mm thick mass concrete infill from 15MPa concrete into cylinder</t>
  </si>
  <si>
    <t>as formed with walls as per item 3.1.5, from foundation level to floor level</t>
  </si>
  <si>
    <t>3.2.7</t>
  </si>
  <si>
    <t>170mm thick floor slab in shaft from 35PMa concrete</t>
  </si>
  <si>
    <t>Access shafts</t>
  </si>
  <si>
    <t>3.2.8</t>
  </si>
  <si>
    <t>350mm access shaft from 35 Mpa concrete between raduises 2,35m and</t>
  </si>
  <si>
    <t>2,7m to 21m above ground level - onto walls as per item 3.1.5</t>
  </si>
  <si>
    <t>3.2.9</t>
  </si>
  <si>
    <t xml:space="preserve">250mm final shaft from 35 Mpa concrete between radiuses 1,0m and </t>
  </si>
  <si>
    <t>1,25m at heights from 21m to 29,4m above ground level</t>
  </si>
  <si>
    <t>3.2.10</t>
  </si>
  <si>
    <t>250mm thick staircase landings at various levels including final</t>
  </si>
  <si>
    <t>landing at 18,6m above ground level</t>
  </si>
  <si>
    <t>Columns</t>
  </si>
  <si>
    <t>3.2.11</t>
  </si>
  <si>
    <t>12 no. of perimeter columns from 35 MPa concrete with depth ranging</t>
  </si>
  <si>
    <t xml:space="preserve">from 1,05m at the base to 0,7m at springing level and constant width  </t>
  </si>
  <si>
    <t xml:space="preserve">of 0,6m </t>
  </si>
  <si>
    <t>3.2.12</t>
  </si>
  <si>
    <t>24 no. of 350 x 350 inside columns from 35MPa starting on the tank floor</t>
  </si>
  <si>
    <t>21m above ground level and supporting the tank roof slab</t>
  </si>
  <si>
    <t>Stiffner beams</t>
  </si>
  <si>
    <t>3.2.13</t>
  </si>
  <si>
    <t>Stiffner beams of sizes 500mm x 750mm with flat soffit from 35MPa concrete</t>
  </si>
  <si>
    <t>at 6m &amp; 13m above ground level - Beam type T5 &amp; Beam type T6</t>
  </si>
  <si>
    <t>3.2.14</t>
  </si>
  <si>
    <t xml:space="preserve">Arched beams with circular soffit above springing level at 17,6 to 19,6m </t>
  </si>
  <si>
    <t>above ground level - Beam type T3</t>
  </si>
  <si>
    <t>Tank floor and beams</t>
  </si>
  <si>
    <t>3.2.15</t>
  </si>
  <si>
    <t>ground level built with radius of 10.75m</t>
  </si>
  <si>
    <t>3.2.16</t>
  </si>
  <si>
    <t xml:space="preserve">Beams of various sizes with flat soffit from 35MPa concrete at tank floor </t>
  </si>
  <si>
    <t>level, cast monolithic with floor slab as per item 3.2.15</t>
  </si>
  <si>
    <t>Tank roof slab, beams and access manholes</t>
  </si>
  <si>
    <t>3.2.17</t>
  </si>
  <si>
    <t>200mm circular roof slab cast at a slope of 8° from 35MPa concrete</t>
  </si>
  <si>
    <t xml:space="preserve"> from 29m to 30m above ground level - Lower roof</t>
  </si>
  <si>
    <t>3.2.18</t>
  </si>
  <si>
    <t>150mm circular roof slab with flat soffit from 35MPa concrete</t>
  </si>
  <si>
    <t xml:space="preserve"> cast at 30m above ground level - Upper roof</t>
  </si>
  <si>
    <t>3.2.19</t>
  </si>
  <si>
    <t>Beams of various sizes with flat soffit from 35MPa concrete at tank roof</t>
  </si>
  <si>
    <t>level, cast monolithic with roof slab as per item 3.1.15 &amp; 3.1.16 -</t>
  </si>
  <si>
    <t xml:space="preserve">Beam type R1 &amp; Beam type R2 </t>
  </si>
  <si>
    <t>3.2.20</t>
  </si>
  <si>
    <t>150mm x 450mm sloping ledge with flat soffit from 35MPa concrete</t>
  </si>
  <si>
    <t>cast at tank roof level along perimeter of tank</t>
  </si>
  <si>
    <t>Tank Wall</t>
  </si>
  <si>
    <t>3.2.21</t>
  </si>
  <si>
    <t>350mm tank wall from 35 Mpa concrete between raduises 10.4m and 10.75m</t>
  </si>
  <si>
    <t>cast at 22m above ground level with 50mm recesses as shown</t>
  </si>
  <si>
    <t>3.2.22</t>
  </si>
  <si>
    <t>PSG3.5.1</t>
  </si>
  <si>
    <t xml:space="preserve">Extra over items 3.2.8 to 3.2.21 for Penetron waterproofing additive </t>
  </si>
  <si>
    <t>as specified in PSG 3.5.1 at a rate of 0,8% by weight of cementitious content</t>
  </si>
  <si>
    <t>in the concrete mix</t>
  </si>
  <si>
    <t>Reinforcement - see drawings R01 to R06</t>
  </si>
  <si>
    <t>3.3.1</t>
  </si>
  <si>
    <t>G8.3.1</t>
  </si>
  <si>
    <t>High tensile reinforcement of various diameter for foundation slab &amp; footings</t>
  </si>
  <si>
    <t>kg</t>
  </si>
  <si>
    <t>3.3.2</t>
  </si>
  <si>
    <t>Hight tensile reinforcement of various diameter for shafts &amp; tank wall</t>
  </si>
  <si>
    <t>3.3.3</t>
  </si>
  <si>
    <t>Hight tensile reinforcement of various diameter for columns</t>
  </si>
  <si>
    <t>3.3.4</t>
  </si>
  <si>
    <t>Hight tensile reinforcement of various diameter for beams T5 &amp; T6</t>
  </si>
  <si>
    <t>3.3.5</t>
  </si>
  <si>
    <t>Hight tensile reinforcement of various diameter for tank floor slab &amp; beams</t>
  </si>
  <si>
    <t>3.3.6</t>
  </si>
  <si>
    <t>Hight tensile reinforcement of various diameter for tank roof slab &amp; beams</t>
  </si>
  <si>
    <t>3.3.9</t>
  </si>
  <si>
    <t>Hight tensile reinforcement of various diameter for landings</t>
  </si>
  <si>
    <t>Form work</t>
  </si>
  <si>
    <t>3.4.1</t>
  </si>
  <si>
    <t>G8.2.2</t>
  </si>
  <si>
    <t>Smooth vertical curving form work to foundation slab sides</t>
  </si>
  <si>
    <t>with radius of 10.8 m - 500mm high at reduced level</t>
  </si>
  <si>
    <t>3.4.2</t>
  </si>
  <si>
    <t>Smooth vertical form work to column footings - 3500mm high</t>
  </si>
  <si>
    <t>at reduced level (12No.)</t>
  </si>
  <si>
    <t>3.4.3</t>
  </si>
  <si>
    <t>Smooth vertical form work to center footing - 500mm high</t>
  </si>
  <si>
    <t>at reduced level</t>
  </si>
  <si>
    <t>3.4.4</t>
  </si>
  <si>
    <t>Smooth vertical form work to tapered columns from ground level</t>
  </si>
  <si>
    <t>to 22m above ground including arched shape as shown (12No.)</t>
  </si>
  <si>
    <t xml:space="preserve">including 25 x 25 chamfer along all corners </t>
  </si>
  <si>
    <t>3.4.5</t>
  </si>
  <si>
    <t>Smooth vertical curving form work to inside of access shaft</t>
  </si>
  <si>
    <t>with radius of 2.35 m from ground level to 22m above ground</t>
  </si>
  <si>
    <t>3.4.6</t>
  </si>
  <si>
    <t>Smooth vertical curving form work to outside of access shaft</t>
  </si>
  <si>
    <t>with radius of 2.7 m from ground level to 22m above ground</t>
  </si>
  <si>
    <t>3.4.7</t>
  </si>
  <si>
    <t>Smooth vertical curving form work to inside of final shaft</t>
  </si>
  <si>
    <t>with radius of 1.0 m from 22m to 30m above ground</t>
  </si>
  <si>
    <t>3.4.8</t>
  </si>
  <si>
    <t>Smooth vertical curving form work to outside of final shaft</t>
  </si>
  <si>
    <t>with radius of 1.25 m from 22m to 30m above ground</t>
  </si>
  <si>
    <t>3.4.9</t>
  </si>
  <si>
    <t>Smooth vertical curving form work to inside of tank wall</t>
  </si>
  <si>
    <t>with radius of10.4 m from 22m to 28m above ground</t>
  </si>
  <si>
    <t>3.4.10</t>
  </si>
  <si>
    <t>Smooth vertical curving form work to outside of tank wall</t>
  </si>
  <si>
    <t>with radius of 10.75 m from 22m to 28m above ground</t>
  </si>
  <si>
    <t>3.4.11</t>
  </si>
  <si>
    <t>Smooth vertical form work to sides of stiffner beams at 6m &amp; 13m</t>
  </si>
  <si>
    <t>above ground level (Beams T5 &amp; T6) - 24No. Each</t>
  </si>
  <si>
    <t>3.4.12</t>
  </si>
  <si>
    <t>Smooth horizontal form work to soffits of stiffner beams at 6m &amp; 13m</t>
  </si>
  <si>
    <t>3.4.13</t>
  </si>
  <si>
    <t>Smooth horizontal form work to soffits of landings at various levels</t>
  </si>
  <si>
    <t>up to 19m above ground level</t>
  </si>
  <si>
    <t>3.4.14</t>
  </si>
  <si>
    <t>Smooth vertical form work to sides of landings at various levels</t>
  </si>
  <si>
    <t>up to 19m above ground level - 300mm high</t>
  </si>
  <si>
    <t>3.4.15</t>
  </si>
  <si>
    <t xml:space="preserve">Smooth horizontal form work to soffit of tank floor slab at 22m </t>
  </si>
  <si>
    <t>above ground level</t>
  </si>
  <si>
    <t>3.4.16</t>
  </si>
  <si>
    <t>Smooth vertical form work to sides of tank floor beams at 22m</t>
  </si>
  <si>
    <t>above ground level (Beams T1 &amp; T2 &amp; T4) - 12No. Each</t>
  </si>
  <si>
    <t>3.4.17</t>
  </si>
  <si>
    <t>Smooth horizontal form work to soffits of tank floor beams at 22m</t>
  </si>
  <si>
    <t>3.4.18</t>
  </si>
  <si>
    <t>Smooth vertical form work to sides of arched tank floor beams at</t>
  </si>
  <si>
    <t>22m above ground level (Beam T3) - 12No.</t>
  </si>
  <si>
    <t>3.4.19</t>
  </si>
  <si>
    <t>Smooth horizontal curved form work to soffits of arched tank floor</t>
  </si>
  <si>
    <t>beams at 22m above ground level (Beam T3) - 12No.</t>
  </si>
  <si>
    <t>3.4.20</t>
  </si>
  <si>
    <t>Smooth vertical form work to roof support columns at 0m to 7m</t>
  </si>
  <si>
    <t>above tank floor level - 12No. &amp; 12No.</t>
  </si>
  <si>
    <t>Schedule3 continued</t>
  </si>
  <si>
    <t>3.4.21</t>
  </si>
  <si>
    <t>Smooth horizontal form work to soffit of roof slab at an angle of 10.8°</t>
  </si>
  <si>
    <t>at 6m to 8m above tank floor level</t>
  </si>
  <si>
    <t>3.4.22</t>
  </si>
  <si>
    <t>Smooth vertical form work to sides of tank roof beams at 6m</t>
  </si>
  <si>
    <t>above tank floor level (Beams R1 &amp; R2) - 12No. Each</t>
  </si>
  <si>
    <t>3.4.23</t>
  </si>
  <si>
    <t>Smooth horizontal form work to soffits of tank roof beams at 6m</t>
  </si>
  <si>
    <t>3.4.24</t>
  </si>
  <si>
    <t>Smooth horizontal formwork to soffit of perimeter ledge at 29m above</t>
  </si>
  <si>
    <t>ground level including drip groove &amp; chamfers</t>
  </si>
  <si>
    <t>3.4.25</t>
  </si>
  <si>
    <t xml:space="preserve">Smooth vertical curving form work to roof ledge at 29m above </t>
  </si>
  <si>
    <t>ground level - 100mm high</t>
  </si>
  <si>
    <t>3.4.26</t>
  </si>
  <si>
    <t xml:space="preserve">Smooth vertical form work to roof access </t>
  </si>
  <si>
    <t>3.4.27</t>
  </si>
  <si>
    <t>Form 4,60m x 1,65m x 50mm deep reccesses to outside of</t>
  </si>
  <si>
    <t>tank wall to match existing</t>
  </si>
  <si>
    <t>Concrete surface finishing</t>
  </si>
  <si>
    <t>3.5.1</t>
  </si>
  <si>
    <t>G8.4.4</t>
  </si>
  <si>
    <t>Uniform wood float finish on foundation slab</t>
  </si>
  <si>
    <t>3.5.2</t>
  </si>
  <si>
    <t>Uniform wood float finish on top face column footings</t>
  </si>
  <si>
    <t>3.5.3</t>
  </si>
  <si>
    <t>Uniform wood float finish on top face of centre footing</t>
  </si>
  <si>
    <t>3.5.4</t>
  </si>
  <si>
    <t>Uniform wood float finish to top of landing surfaces</t>
  </si>
  <si>
    <t>3.5.5</t>
  </si>
  <si>
    <t>Uniform steel trowel finish on top of tank floor</t>
  </si>
  <si>
    <t>3.5.6</t>
  </si>
  <si>
    <t>Uniform wood float finish to top of tank roof</t>
  </si>
  <si>
    <t>Waterproofing</t>
  </si>
  <si>
    <t>3.6.1</t>
  </si>
  <si>
    <t>bandage system (Sikaflex of similar) both sides of concrete fillet</t>
  </si>
  <si>
    <t>3.6.2</t>
  </si>
  <si>
    <t>bandage system and 50 x 50 polyethelene foam trinagular fillet</t>
  </si>
  <si>
    <t>3.6.3</t>
  </si>
  <si>
    <t>bandage system</t>
  </si>
  <si>
    <t>3.6.4</t>
  </si>
  <si>
    <t xml:space="preserve">Horizontal jount between wall and roof beam with 150mm wide </t>
  </si>
  <si>
    <t>3.6.5</t>
  </si>
  <si>
    <t>10 x 20 Swellable sealant (Penetron penebar or Sikaswell) around</t>
  </si>
  <si>
    <t>pipes passing through tank floor</t>
  </si>
  <si>
    <t>Steel works</t>
  </si>
  <si>
    <t>Manufacture, deliver and install the following:</t>
  </si>
  <si>
    <t>3.7.1</t>
  </si>
  <si>
    <t>HA8.3.1</t>
  </si>
  <si>
    <t>Steel staircase in main shaft including handrails, all</t>
  </si>
  <si>
    <t>from stainless steel 304 L as detailed on drg. St01</t>
  </si>
  <si>
    <t>3.7.2</t>
  </si>
  <si>
    <t xml:space="preserve">Steel cat ladder in access shaft from SS 304L as per drg. St02 </t>
  </si>
  <si>
    <t>3.7.3</t>
  </si>
  <si>
    <t>Steel cat ladder to inside of tank from SS 304L as per drg. St03</t>
  </si>
  <si>
    <t>3.7.4</t>
  </si>
  <si>
    <t>Steel hand grip from SS 304L on roof at manholes</t>
  </si>
  <si>
    <t>Set</t>
  </si>
  <si>
    <t>Stainless steel Mentis handrailing system, 1m high on following:</t>
  </si>
  <si>
    <t>1) Straight on edge of final landing</t>
  </si>
  <si>
    <t>2) Curved at 2,7m radius around roof access manhole</t>
  </si>
  <si>
    <t>3.7.5</t>
  </si>
  <si>
    <t>Steel cover on access shaft, including access lid, hinges, handles</t>
  </si>
  <si>
    <t>lock etc. from stainless steel 3CR12 as detailed on drg. St03</t>
  </si>
  <si>
    <t>3.7.6</t>
  </si>
  <si>
    <t xml:space="preserve">Steel cover to tank access manhole including lid, hinges, handles </t>
  </si>
  <si>
    <t>3.7.7</t>
  </si>
  <si>
    <t>2,1m x 0,9m vandal proof security door with relative protection</t>
  </si>
  <si>
    <t xml:space="preserve">level of 5, including frame with hidden hinges and security lock, </t>
  </si>
  <si>
    <t xml:space="preserve">all from 304L stainless steel </t>
  </si>
  <si>
    <t>3.7.8</t>
  </si>
  <si>
    <t xml:space="preserve">0,4m wide x 1,0m high vandal proof large airflow louvres with </t>
  </si>
  <si>
    <t xml:space="preserve">with double bent blades and fitted with vermin proofing inside,  </t>
  </si>
  <si>
    <t>all from 304L stainless steel</t>
  </si>
  <si>
    <t>3.7.9</t>
  </si>
  <si>
    <t xml:space="preserve">4.5mm x 250mm x 7.8m SS 304L plate perforated with 6mm holes </t>
  </si>
  <si>
    <t>@ 50mm c/c, bent at a radius 1.25m as vent for final shaft</t>
  </si>
  <si>
    <t xml:space="preserve">no </t>
  </si>
  <si>
    <t>Miscellaneous items</t>
  </si>
  <si>
    <t>3.8.1</t>
  </si>
  <si>
    <t>3.8.2</t>
  </si>
  <si>
    <t>3.8.3</t>
  </si>
  <si>
    <t>Ditto but 150Ø</t>
  </si>
  <si>
    <t>3.8.4</t>
  </si>
  <si>
    <t>50mm Stainless steel safety hook cast in roof slab</t>
  </si>
  <si>
    <t>3.8.5</t>
  </si>
  <si>
    <t>100Ø 304L SS roof ventilator as detailed on drg St03</t>
  </si>
  <si>
    <t>3.8.6</t>
  </si>
  <si>
    <t>100Ø 304L SS sleeve with cover flange cast in roof slab</t>
  </si>
  <si>
    <t>3.8.7</t>
  </si>
  <si>
    <t>110Ø class 9 HDPE scour pipe to towers</t>
  </si>
  <si>
    <t>3.8.8</t>
  </si>
  <si>
    <t xml:space="preserve">Steel inspection tower on roof, 300Ø x 1,0m high, closed on top </t>
  </si>
  <si>
    <t xml:space="preserve">with hinged lid </t>
  </si>
  <si>
    <t>Schedule 3 total carried to summary page</t>
  </si>
  <si>
    <t>Schedule 2 total carried to summary page</t>
  </si>
  <si>
    <t>Schedule 4</t>
  </si>
  <si>
    <t>Pump station and guard hut</t>
  </si>
  <si>
    <t>Drawing reference: P01 to P03</t>
  </si>
  <si>
    <t>Pump station</t>
  </si>
  <si>
    <t>4.1.1</t>
  </si>
  <si>
    <t>Earthworks for pump station</t>
  </si>
  <si>
    <t>4.1.1.1</t>
  </si>
  <si>
    <t>D8.3.2a</t>
  </si>
  <si>
    <t>Excavate in bulk and dispose excess material to remote</t>
  </si>
  <si>
    <t>site found by Contractor</t>
  </si>
  <si>
    <t>4.1.1.2</t>
  </si>
  <si>
    <t>4.1.1.3</t>
  </si>
  <si>
    <t>4.1.1.4</t>
  </si>
  <si>
    <t>D8.3.5</t>
  </si>
  <si>
    <t>Extra over excavations for working space</t>
  </si>
  <si>
    <t>4.1.2</t>
  </si>
  <si>
    <t>4.1.2.1</t>
  </si>
  <si>
    <t>75 mm thick blinding layer under floor slabs from 15 mPa concrete</t>
  </si>
  <si>
    <t>4.1.2.2</t>
  </si>
  <si>
    <t>250 mm floor slab from 30 Mpa concrete</t>
  </si>
  <si>
    <t>4.1.2.3</t>
  </si>
  <si>
    <t>250 and 300 mm walls from 30 Mpa concrete</t>
  </si>
  <si>
    <t>4.1.2.4</t>
  </si>
  <si>
    <t xml:space="preserve">150mm floor slab and steps from 30MPa </t>
  </si>
  <si>
    <t>4.1.2.5</t>
  </si>
  <si>
    <t>4.1.2.6</t>
  </si>
  <si>
    <t>100mm Concrete work top in telemetry room</t>
  </si>
  <si>
    <t>4.1.2.7</t>
  </si>
  <si>
    <t>Pipe encasings from 25 Mpa concrete</t>
  </si>
  <si>
    <t>4.1.2.8</t>
  </si>
  <si>
    <t>Extra over 4.1.2.2 - 4.1.2.5 for Penetron waterproofing additive</t>
  </si>
  <si>
    <t>as specified in PSG 3.5.1 at a rate of 0,8% by weight of cementitious</t>
  </si>
  <si>
    <t>content in the concrete mix</t>
  </si>
  <si>
    <t>High tensile reinforcement for floor, walls &amp; roof</t>
  </si>
  <si>
    <t>4.1.2.9</t>
  </si>
  <si>
    <t>G8.1.2.2</t>
  </si>
  <si>
    <t>Mild steel reinforcement for floor, walls &amp; roof</t>
  </si>
  <si>
    <t>4.1.2.10</t>
  </si>
  <si>
    <t>Smooth vertical form work to walls</t>
  </si>
  <si>
    <t>4.1.2.11</t>
  </si>
  <si>
    <t>Smooth vertical form work to roof upstands &amp; channel sides</t>
  </si>
  <si>
    <t>4.1.2.12</t>
  </si>
  <si>
    <t>Smooth horizontal form work to underside of roof slab</t>
  </si>
  <si>
    <t>4.1.2.13</t>
  </si>
  <si>
    <t>Uniform wood float finish on roof slab</t>
  </si>
  <si>
    <t>4.1.2.14</t>
  </si>
  <si>
    <t>G8.1.1.2</t>
  </si>
  <si>
    <t>Construct 25 mm x 25 mm chamfers on exposed concrete edges</t>
  </si>
  <si>
    <t>4.1.2.15</t>
  </si>
  <si>
    <t>Construct drip groof at roof slab</t>
  </si>
  <si>
    <t>4.1.2.16</t>
  </si>
  <si>
    <t>G8.2.6</t>
  </si>
  <si>
    <t>positioning of pipe with 30MPa concrete and water proof</t>
  </si>
  <si>
    <t>4.1.2.17</t>
  </si>
  <si>
    <t>positioning of pipes with 30MPa concrete and water proof</t>
  </si>
  <si>
    <t>4.1.2.18</t>
  </si>
  <si>
    <t>4.1.2.19</t>
  </si>
  <si>
    <t>Apply 2 layers epoxy based floor paint on pump station floor</t>
  </si>
  <si>
    <t>4.1.3</t>
  </si>
  <si>
    <t>Building work</t>
  </si>
  <si>
    <t>4.1.3.1</t>
  </si>
  <si>
    <t>at the bottom. Pre-cast lintols over all door openings.</t>
  </si>
  <si>
    <t>4.1.3.2</t>
  </si>
  <si>
    <t>Extra over item 4.3.1 for facebrick on outside with bricks matching</t>
  </si>
  <si>
    <t>existing buildings on the site</t>
  </si>
  <si>
    <t>4.1.3.3</t>
  </si>
  <si>
    <t>Extra over item 4.3.1 for plastering on inside with 1:5 sand/cement</t>
  </si>
  <si>
    <t xml:space="preserve">plaster and painted with one layer undercoat and 2 layers </t>
  </si>
  <si>
    <t>low-gloss enamel paint</t>
  </si>
  <si>
    <t>Schedule 4 continued</t>
  </si>
  <si>
    <t>4.1.4</t>
  </si>
  <si>
    <t>4.1.4.1</t>
  </si>
  <si>
    <t>4.1.4.2</t>
  </si>
  <si>
    <t>4.1.4.3</t>
  </si>
  <si>
    <t xml:space="preserve">double bent blades and fitted with vermin proofing inside,  </t>
  </si>
  <si>
    <t>4.1.4.4</t>
  </si>
  <si>
    <t>4.1.5</t>
  </si>
  <si>
    <t>4.1.5.1</t>
  </si>
  <si>
    <t>4.1.5.2</t>
  </si>
  <si>
    <t>mechanical hoist</t>
  </si>
  <si>
    <t>4.1.5.3</t>
  </si>
  <si>
    <t>4.1.5.4</t>
  </si>
  <si>
    <t xml:space="preserve">Stainless steel Mentis handrailing system, 1m high </t>
  </si>
  <si>
    <t>4.1.5.5</t>
  </si>
  <si>
    <t>Stainless steel rectgrid trench grid with 40 x 40 angle frame</t>
  </si>
  <si>
    <t>to cover 450mm wide cable trench, in lengths of 2,0m max.</t>
  </si>
  <si>
    <t>Supply and install 100Ø uPVC sleeves for electrical and</t>
  </si>
  <si>
    <t>telemetry cables</t>
  </si>
  <si>
    <t>Supply and install 100Ø uPVC lang radius bends for electrical</t>
  </si>
  <si>
    <t>and telemetry cables</t>
  </si>
  <si>
    <t>Guard hut</t>
  </si>
  <si>
    <t>4.2.1</t>
  </si>
  <si>
    <t xml:space="preserve">Construct guard hut as detailed on drawing P03, complete </t>
  </si>
  <si>
    <t>with foundations, walls, doors and windows, roof slab and</t>
  </si>
  <si>
    <t>electrical and plumbing installations</t>
  </si>
  <si>
    <t>schedule 4 total carried to summary page</t>
  </si>
  <si>
    <t>Schedule 5</t>
  </si>
  <si>
    <t>Security fencing</t>
  </si>
  <si>
    <t>Site clearance and Earthworks</t>
  </si>
  <si>
    <t>5.1.1</t>
  </si>
  <si>
    <t>C8.2.5</t>
  </si>
  <si>
    <t>Take down existing concrete palisade fence, including concrete</t>
  </si>
  <si>
    <t>bases and existing security gate and dispose to dumping site</t>
  </si>
  <si>
    <t>found by Contractor</t>
  </si>
  <si>
    <t>5.1.2</t>
  </si>
  <si>
    <t>C8.2.1</t>
  </si>
  <si>
    <t xml:space="preserve">Clear and grub fence route, 2m wide and dispose to dumping </t>
  </si>
  <si>
    <t>5.1.3</t>
  </si>
  <si>
    <t>Excavate in all materials and dispose for posts and ground beam</t>
  </si>
  <si>
    <t>below fence route</t>
  </si>
  <si>
    <t>5.2.1</t>
  </si>
  <si>
    <t>G8.4.1</t>
  </si>
  <si>
    <t>5.2.2</t>
  </si>
  <si>
    <t>5.2.3</t>
  </si>
  <si>
    <t>5.3.1</t>
  </si>
  <si>
    <t>5.3.2</t>
  </si>
  <si>
    <t xml:space="preserve">Electrical fence on inside, attached to 75 x 75 posts with </t>
  </si>
  <si>
    <t>energizer fitted in guard house</t>
  </si>
  <si>
    <t>5.3.3</t>
  </si>
  <si>
    <t>Manual operated security sliding gate with same specification as</t>
  </si>
  <si>
    <t>aboce in 75 x 100 square tubing frame with wheels and rail.</t>
  </si>
  <si>
    <t>Slider support should be able to support 10 ton truck.</t>
  </si>
  <si>
    <t>Must be lockable with lock protection (anti-cut and anti-tamper)</t>
  </si>
  <si>
    <t>Schedule 6</t>
  </si>
  <si>
    <t>Chambers</t>
  </si>
  <si>
    <t>Drawing references S06</t>
  </si>
  <si>
    <t>6.1.1</t>
  </si>
  <si>
    <t>6.1.2</t>
  </si>
  <si>
    <t>6.1.3</t>
  </si>
  <si>
    <t>6.1.4</t>
  </si>
  <si>
    <t>6.2.1</t>
  </si>
  <si>
    <t>6.2.2</t>
  </si>
  <si>
    <t>6.2.3</t>
  </si>
  <si>
    <t>250mm walls from 30 Mpa concrete</t>
  </si>
  <si>
    <t>6.2.4</t>
  </si>
  <si>
    <t>6.2.5</t>
  </si>
  <si>
    <t>Extra over 6.2.3 for Penetron waterproofing additive</t>
  </si>
  <si>
    <t>6.2.6</t>
  </si>
  <si>
    <t>Cast and install 200mm thick precast roof slabs in the following</t>
  </si>
  <si>
    <t>sizes, including formwork, openings, holes etc. with wood float</t>
  </si>
  <si>
    <t>finish: (Reinforcing measured elsewhere)</t>
  </si>
  <si>
    <t>6.2.7</t>
  </si>
  <si>
    <t>6.2.8</t>
  </si>
  <si>
    <t>6.2.9</t>
  </si>
  <si>
    <t>6.2.10</t>
  </si>
  <si>
    <t>Uniform wood float finish on floor slab</t>
  </si>
  <si>
    <t>6.2.11</t>
  </si>
  <si>
    <t>6.2.12</t>
  </si>
  <si>
    <t>6.2.13</t>
  </si>
  <si>
    <t>6.2.14</t>
  </si>
  <si>
    <t>Form openings in wall for 500 x 300 vents</t>
  </si>
  <si>
    <t>6.2.15</t>
  </si>
  <si>
    <t>Schedule 6 continued</t>
  </si>
  <si>
    <t>6.3.1</t>
  </si>
  <si>
    <t xml:space="preserve">Manufacture and install steel cat ladders to inside of chambers </t>
  </si>
  <si>
    <t>from stainless steel 3CR12 as detailed on drg. St04, as follows:</t>
  </si>
  <si>
    <t>3.0m long</t>
  </si>
  <si>
    <t>3.5m long</t>
  </si>
  <si>
    <t>6.3.2</t>
  </si>
  <si>
    <t>Steel cover to openings in  pre-cast roof slabs, including frame,</t>
  </si>
  <si>
    <t>access lid, hinges, handles, lock etc from</t>
  </si>
  <si>
    <t>stainless steel 3CR12 as detailed on drg. St03</t>
  </si>
  <si>
    <t>6.3.4</t>
  </si>
  <si>
    <t>Steel rectogrid cover to storm water junction box, including</t>
  </si>
  <si>
    <t>steel frome and hinged access cover, all from SS304L as detailed</t>
  </si>
  <si>
    <t>on drg S06</t>
  </si>
  <si>
    <t>6.3.5</t>
  </si>
  <si>
    <t xml:space="preserve">0.5m wide x 0.3m high vandal proof large airflow louvres with </t>
  </si>
  <si>
    <t>schedule 6 total carried to summary page</t>
  </si>
  <si>
    <t>Schedule 7</t>
  </si>
  <si>
    <t>Pipe work</t>
  </si>
  <si>
    <t>7.1.1</t>
  </si>
  <si>
    <t>7.1.2</t>
  </si>
  <si>
    <t>7.1.3</t>
  </si>
  <si>
    <t>7.1.4</t>
  </si>
  <si>
    <t>7.1.5</t>
  </si>
  <si>
    <t>7.1.6</t>
  </si>
  <si>
    <t>7.1.7</t>
  </si>
  <si>
    <t>7.1.8</t>
  </si>
  <si>
    <t>7.1.9</t>
  </si>
  <si>
    <t>7.1.10</t>
  </si>
  <si>
    <t>7.1.11</t>
  </si>
  <si>
    <t>7.1.12</t>
  </si>
  <si>
    <t>7.1.13</t>
  </si>
  <si>
    <t>7.1.14</t>
  </si>
  <si>
    <t>7.1.15</t>
  </si>
  <si>
    <t>7.1.16</t>
  </si>
  <si>
    <t>7.1.17</t>
  </si>
  <si>
    <t>7.1.18</t>
  </si>
  <si>
    <t>7.1.19</t>
  </si>
  <si>
    <t>7.1.20</t>
  </si>
  <si>
    <t>7.1.21</t>
  </si>
  <si>
    <t>7.1.22</t>
  </si>
  <si>
    <t>7.1.23</t>
  </si>
  <si>
    <t>7.1.24</t>
  </si>
  <si>
    <t>7.1.25</t>
  </si>
  <si>
    <t>7.2.1</t>
  </si>
  <si>
    <t>7.2.2</t>
  </si>
  <si>
    <t>7.2.3</t>
  </si>
  <si>
    <t>7.2.4</t>
  </si>
  <si>
    <t>7.2.5</t>
  </si>
  <si>
    <t>7.2.6</t>
  </si>
  <si>
    <t>7.2.7</t>
  </si>
  <si>
    <t>7.2.8</t>
  </si>
  <si>
    <t>7.2.9</t>
  </si>
  <si>
    <t>7.2.10</t>
  </si>
  <si>
    <t>7.2.11</t>
  </si>
  <si>
    <t>7.2.12</t>
  </si>
  <si>
    <t>7.2.13</t>
  </si>
  <si>
    <t>7.2.14</t>
  </si>
  <si>
    <t>7.2.15</t>
  </si>
  <si>
    <t>7.2.16</t>
  </si>
  <si>
    <t>7.2.17</t>
  </si>
  <si>
    <t>7.2.18</t>
  </si>
  <si>
    <t>Schedule 7 continued</t>
  </si>
  <si>
    <t>Pipe work to site works</t>
  </si>
  <si>
    <t>7.3.1</t>
  </si>
  <si>
    <t>7.3.2</t>
  </si>
  <si>
    <t>7.3.3</t>
  </si>
  <si>
    <t>7.3.4</t>
  </si>
  <si>
    <t>7.3.10</t>
  </si>
  <si>
    <t>7.3.11</t>
  </si>
  <si>
    <t>7.3.12</t>
  </si>
  <si>
    <t>7.3.13</t>
  </si>
  <si>
    <t>7.3.14</t>
  </si>
  <si>
    <t>7.3.15</t>
  </si>
  <si>
    <t>7.3.16</t>
  </si>
  <si>
    <t>7.3.17</t>
  </si>
  <si>
    <t>7.3.18</t>
  </si>
  <si>
    <t>7.3.19</t>
  </si>
  <si>
    <t>7.3.20</t>
  </si>
  <si>
    <t>7.3.21</t>
  </si>
  <si>
    <t>7.3.22</t>
  </si>
  <si>
    <t>7.3.23</t>
  </si>
  <si>
    <t>7.3.24</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</si>
  <si>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</si>
  <si>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</si>
  <si>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</si>
  <si>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</si>
  <si>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</si>
  <si>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</si>
  <si>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</si>
  <si>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</si>
  <si>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</si>
  <si>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</si>
  <si>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</si>
  <si>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</si>
  <si>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</si>
  <si>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</si>
  <si>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</si>
  <si>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</si>
  <si>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</si>
  <si>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</si>
  <si>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</si>
  <si>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</si>
  <si>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</si>
  <si>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</si>
  <si>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</si>
  <si>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</si>
  <si>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</si>
  <si>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</si>
  <si>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</si>
  <si>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</si>
  <si>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</si>
  <si>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</si>
  <si>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7.3.57</t>
  </si>
  <si>
    <t>7.3.58</t>
  </si>
  <si>
    <t>7.3.59</t>
  </si>
  <si>
    <t>7.3.60</t>
  </si>
  <si>
    <t>7.3.61</t>
  </si>
  <si>
    <t>Connections to existing pipe work</t>
  </si>
  <si>
    <t>7.4.1</t>
  </si>
  <si>
    <t xml:space="preserve">Cut into 75Ø scour to existing tower and connect to new 150Ø </t>
  </si>
  <si>
    <t>balancing pipe</t>
  </si>
  <si>
    <t>7.4.2</t>
  </si>
  <si>
    <t>Cut into existing 600Ø underground pipe and connect new</t>
  </si>
  <si>
    <t>7.4.3</t>
  </si>
  <si>
    <t>7.4.4</t>
  </si>
  <si>
    <t>7.4.5</t>
  </si>
  <si>
    <t>7.4.6</t>
  </si>
  <si>
    <t>Earthworks to new pipe works</t>
  </si>
  <si>
    <t>7.5.1</t>
  </si>
  <si>
    <t>8.3.2(a)</t>
  </si>
  <si>
    <t>Trench excavate in soft material to</t>
  </si>
  <si>
    <t>depth intervals:</t>
  </si>
  <si>
    <t xml:space="preserve">   Over      and       Up to</t>
  </si>
  <si>
    <t>7.5.2</t>
  </si>
  <si>
    <t>8.3.2(b)</t>
  </si>
  <si>
    <t>Extra-over for excavation in: (provisional)</t>
  </si>
  <si>
    <t>Intermediate material</t>
  </si>
  <si>
    <t>m3</t>
  </si>
  <si>
    <t>Hard rock material</t>
  </si>
  <si>
    <t>7.5.3</t>
  </si>
  <si>
    <t>SABS</t>
  </si>
  <si>
    <t>PIPE BEDDING &amp; BACKFILLING</t>
  </si>
  <si>
    <t>1200 LB</t>
  </si>
  <si>
    <t>Granular material (G5) for bedding layer and cradle with material</t>
  </si>
  <si>
    <t>from trench excavations, compacted to 90% Mod AASHTO</t>
  </si>
  <si>
    <t>7.5.4</t>
  </si>
  <si>
    <t xml:space="preserve">Selected fill material (G5) for blanket layer including placing </t>
  </si>
  <si>
    <t>and compaction to 90% Mod AASHTO</t>
  </si>
  <si>
    <t>7.5.5</t>
  </si>
  <si>
    <t>General backfill material from trench excavations</t>
  </si>
  <si>
    <t>including screening, placing and compaction to</t>
  </si>
  <si>
    <t>90% Mod AASHTO density:</t>
  </si>
  <si>
    <t>7.5.6</t>
  </si>
  <si>
    <t>25MPa concrete in pipe encasing, support blocks, kick blocks</t>
  </si>
  <si>
    <t>including shuttering where required</t>
  </si>
  <si>
    <t>schedule 7 total carried to summary page</t>
  </si>
  <si>
    <t>Schedule 8</t>
  </si>
  <si>
    <t>Special equipment</t>
  </si>
  <si>
    <t>Pumps</t>
  </si>
  <si>
    <t>COMPLETE SPECIFICATION FOR THE PUMP SETS.</t>
  </si>
  <si>
    <t xml:space="preserve">Horizontal volute casing, single-stage pumps, with ratings and </t>
  </si>
  <si>
    <t>main dimensions to EN 733, long-coupled in back pull-out design</t>
  </si>
  <si>
    <t xml:space="preserve">or similar. Pump shall flanged to SANS 1123 table 1600/3 </t>
  </si>
  <si>
    <t>and fitted with digital pump meter.</t>
  </si>
  <si>
    <t>Pump shall be fitted with a 3-phase 110kW WEG motor suitable</t>
  </si>
  <si>
    <t xml:space="preserve">to be used in conjunction with a VSD, and fitted with all  </t>
  </si>
  <si>
    <t>required instrumentaion as per Partictular Specification PP.</t>
  </si>
  <si>
    <t>The tendered price shall include the supply, installation, testing</t>
  </si>
  <si>
    <t>and commissioning of the complete pump set.</t>
  </si>
  <si>
    <t>Full technical specifications of the proposed pump shall</t>
  </si>
  <si>
    <t>be submitted with the Tender.</t>
  </si>
  <si>
    <t>Flow meters</t>
  </si>
  <si>
    <t>BULK FLOW METERS, FLANGED TO SANS 1123 TABLE 1600/3</t>
  </si>
  <si>
    <t>FITTED WITH 4 - 20 mA TRANSMITTERS:</t>
  </si>
  <si>
    <t>8.2.1</t>
  </si>
  <si>
    <t>8.2.2</t>
  </si>
  <si>
    <t>8.2.3</t>
  </si>
  <si>
    <t>Pressure reducing valves</t>
  </si>
  <si>
    <t>SANS 1123 TABLE 1600/3:</t>
  </si>
  <si>
    <t>8.3.1</t>
  </si>
  <si>
    <t>350mmØ Singer PRV</t>
  </si>
  <si>
    <t>VARIABLE SPEED DRIVES</t>
  </si>
  <si>
    <t>8.4.1</t>
  </si>
  <si>
    <t>Supply variable speed drives suitable to control the speed of</t>
  </si>
  <si>
    <t>3 phase 380V 110kW induction motors.</t>
  </si>
  <si>
    <t>Full technical specifications of the proposed controller shall</t>
  </si>
  <si>
    <t>Non-return valves</t>
  </si>
  <si>
    <t>8.5.1</t>
  </si>
  <si>
    <t>8.5.2</t>
  </si>
  <si>
    <t>Isolating valves</t>
  </si>
  <si>
    <t>8.6.1</t>
  </si>
  <si>
    <t>450mmØ Gate valve with gearbox</t>
  </si>
  <si>
    <t>8.6.2</t>
  </si>
  <si>
    <t>400mmØ Gate valve with gearbox</t>
  </si>
  <si>
    <t>8.6.3</t>
  </si>
  <si>
    <t>8.6.4</t>
  </si>
  <si>
    <t>8.6.5</t>
  </si>
  <si>
    <t>8.6.6</t>
  </si>
  <si>
    <t>150mmØ Gate valve with handwheel</t>
  </si>
  <si>
    <t>Expansion joint couplings</t>
  </si>
  <si>
    <t>Supply and install the following POSIFLEX or similar</t>
  </si>
  <si>
    <t>expansion joint couplings:</t>
  </si>
  <si>
    <t>8.7.1</t>
  </si>
  <si>
    <t>450mmØ</t>
  </si>
  <si>
    <t>8.7.2</t>
  </si>
  <si>
    <t>8.7.3</t>
  </si>
  <si>
    <t>150mmØ</t>
  </si>
  <si>
    <t>restrainer bolts</t>
  </si>
  <si>
    <t>8.8.1</t>
  </si>
  <si>
    <t>8.8.2</t>
  </si>
  <si>
    <t>Air Valve</t>
  </si>
  <si>
    <t>flanged to SANS 1123 table 1600/3</t>
  </si>
  <si>
    <t>schedule 8 total carried to summary page</t>
  </si>
  <si>
    <t>Schedule 9</t>
  </si>
  <si>
    <t>Road works, kerbing &amp; storm water</t>
  </si>
  <si>
    <t>Drawing reference S03 &amp; S04</t>
  </si>
  <si>
    <t>Road works</t>
  </si>
  <si>
    <t>9.1.1</t>
  </si>
  <si>
    <t>DM8.3.7a</t>
  </si>
  <si>
    <t>Cut in all materials to stockpile</t>
  </si>
  <si>
    <t xml:space="preserve">m³
</t>
  </si>
  <si>
    <t>9.1.2</t>
  </si>
  <si>
    <t>DM8.3.7b</t>
  </si>
  <si>
    <t>Extra-over item 9.1.1 for intermediate excavations</t>
  </si>
  <si>
    <t>9.1.3</t>
  </si>
  <si>
    <t>DM8.3.7c</t>
  </si>
  <si>
    <t>Extra-over item 9.1.1 for hard excavations</t>
  </si>
  <si>
    <t>9.1.4</t>
  </si>
  <si>
    <t>DM8.3.3</t>
  </si>
  <si>
    <t>Roadbed preparation compacted to 93% mod AASHTO</t>
  </si>
  <si>
    <t>9.1.5</t>
  </si>
  <si>
    <t>DM8.3.5</t>
  </si>
  <si>
    <t>Selected layer from stockpile compacted to 95% mod AASHTO</t>
  </si>
  <si>
    <t>9.1.6</t>
  </si>
  <si>
    <t>ME8.3.3</t>
  </si>
  <si>
    <t xml:space="preserve">to 97% mod AASHTO, stabilized with 3% cement by weight </t>
  </si>
  <si>
    <t>9.1.7</t>
  </si>
  <si>
    <t>ME8.3.8</t>
  </si>
  <si>
    <t>ton</t>
  </si>
  <si>
    <t>9.1.8</t>
  </si>
  <si>
    <t>9.1.9</t>
  </si>
  <si>
    <t>MJ8.2.2</t>
  </si>
  <si>
    <t>using SABS approved blocks on 25mm sand bedding</t>
  </si>
  <si>
    <t>9.1.10</t>
  </si>
  <si>
    <t>MJ8.2.3</t>
  </si>
  <si>
    <t>Cut units to fit edge restraint</t>
  </si>
  <si>
    <t>Kerbings</t>
  </si>
  <si>
    <t>MK8.2.1</t>
  </si>
  <si>
    <t>Concrete kerbing with the following pre-cast kerbing:</t>
  </si>
  <si>
    <t>9.2.1</t>
  </si>
  <si>
    <t>a) Figure 7 semi-mountable kerbs</t>
  </si>
  <si>
    <t>9.2.2</t>
  </si>
  <si>
    <t>b) Figure 8 mountable kerbs</t>
  </si>
  <si>
    <t>Schedule 9 continued</t>
  </si>
  <si>
    <t>Stormwater drainage</t>
  </si>
  <si>
    <t>9.3.1</t>
  </si>
  <si>
    <t>Trench excavate in soft material to authorised trench width</t>
  </si>
  <si>
    <t>for depth intervals:</t>
  </si>
  <si>
    <t>9.3.2</t>
  </si>
  <si>
    <t xml:space="preserve">   1,0 m             1,5 m</t>
  </si>
  <si>
    <t>9.3.3</t>
  </si>
  <si>
    <t xml:space="preserve">   1,5 m             2,0 m    </t>
  </si>
  <si>
    <t>9.3.4</t>
  </si>
  <si>
    <t xml:space="preserve">   2,0 m             2,5 m</t>
  </si>
  <si>
    <t>rate only</t>
  </si>
  <si>
    <t>9.3.5</t>
  </si>
  <si>
    <t>9.3.6</t>
  </si>
  <si>
    <t>LE8.2.1</t>
  </si>
  <si>
    <t>9.3.7</t>
  </si>
  <si>
    <t>LE8.2.8</t>
  </si>
  <si>
    <t xml:space="preserve">Supply and install S/W junction boxes </t>
  </si>
  <si>
    <t>9.3.8</t>
  </si>
  <si>
    <t>Supply and install 3m wide kerb inlet</t>
  </si>
  <si>
    <t>9.3.9</t>
  </si>
  <si>
    <t>schedule 9 total carried to summary page</t>
  </si>
  <si>
    <t>Schedule10</t>
  </si>
  <si>
    <t>Alterations and refurbishment of existing buildings</t>
  </si>
  <si>
    <t>Dismantle. Remove and dispose the following:</t>
  </si>
  <si>
    <t>Dismantle, remove and dispatch to Joburg Water's designated</t>
  </si>
  <si>
    <t>depot:</t>
  </si>
  <si>
    <t>10.1.1</t>
  </si>
  <si>
    <t>All above ground pipes ranging from 225mmØ to 600mmØ</t>
  </si>
  <si>
    <t>under and around existing tower, including valves, meters, etc.</t>
  </si>
  <si>
    <t>10.1.2</t>
  </si>
  <si>
    <t>10.1.3</t>
  </si>
  <si>
    <t>Carefully remove existing pump sets and deliver to designated</t>
  </si>
  <si>
    <t>depot.</t>
  </si>
  <si>
    <t xml:space="preserve">No </t>
  </si>
  <si>
    <t>10.1.4</t>
  </si>
  <si>
    <t>Dismantle overhead crane beam and stantions</t>
  </si>
  <si>
    <t>10.1.5</t>
  </si>
  <si>
    <t xml:space="preserve">Remove security door to existing tower </t>
  </si>
  <si>
    <t>Dismantle, remove and dispose staircase in existing tower</t>
  </si>
  <si>
    <t>10.1.6</t>
  </si>
  <si>
    <t>Disconnect and remove electrical cables in existing tower</t>
  </si>
  <si>
    <t>10.2.1</t>
  </si>
  <si>
    <t>10.2.2</t>
  </si>
  <si>
    <t>10.2.3</t>
  </si>
  <si>
    <t>Schedule10 Continue</t>
  </si>
  <si>
    <t>Schedule 10 total carried to summary</t>
  </si>
  <si>
    <t>Summary of the Schedule of  Quantities</t>
  </si>
  <si>
    <t>Schedule 11</t>
  </si>
  <si>
    <t>Sub - total : construction value</t>
  </si>
  <si>
    <t>Sub - total</t>
  </si>
  <si>
    <t>Total value of project carried to form of offer :</t>
  </si>
  <si>
    <t>10.2.4</t>
  </si>
  <si>
    <t xml:space="preserve">Add 15% Value Added Tax </t>
  </si>
  <si>
    <t>2.3</t>
  </si>
  <si>
    <t>Concrete work to pipe supports</t>
  </si>
  <si>
    <t>7.6.1</t>
  </si>
  <si>
    <t>Concrete to pipe supports of varies sizes from 30MPa concrete</t>
  </si>
  <si>
    <t>on site, in chambers and in pump station</t>
  </si>
  <si>
    <t>7.6.2</t>
  </si>
  <si>
    <t>Smooth vertical formwork to side of concrete supports</t>
  </si>
  <si>
    <t>7.6.3</t>
  </si>
  <si>
    <t>High tensile reinforcement in concrete supports</t>
  </si>
  <si>
    <r>
      <t xml:space="preserve">class </t>
    </r>
    <r>
      <rPr>
        <sz val="11"/>
        <rFont val="Times New Roman"/>
        <family val="1"/>
      </rPr>
      <t>II</t>
    </r>
    <r>
      <rPr>
        <sz val="11"/>
        <rFont val="Century Gothic"/>
        <family val="2"/>
      </rPr>
      <t xml:space="preserve"> mortar. Brickforce every 4th layer and damp course</t>
    </r>
  </si>
  <si>
    <r>
      <t xml:space="preserve">NOTE: SEE PARTICULAR SPECIFICATION  </t>
    </r>
    <r>
      <rPr>
        <b/>
        <sz val="11"/>
        <rFont val="Century Gothic"/>
        <family val="2"/>
      </rPr>
      <t>PP: PUMPS</t>
    </r>
    <r>
      <rPr>
        <sz val="11"/>
        <rFont val="Century Gothic"/>
        <family val="2"/>
      </rPr>
      <t xml:space="preserve"> FOR </t>
    </r>
  </si>
  <si>
    <t>Total:</t>
  </si>
  <si>
    <t>Schedule11</t>
  </si>
  <si>
    <t>PRELIMINARIES</t>
  </si>
  <si>
    <t>11.1.1</t>
  </si>
  <si>
    <t>Water, electricity and telecommunication services</t>
  </si>
  <si>
    <t>Guarding of material</t>
  </si>
  <si>
    <t>Setting out of works</t>
  </si>
  <si>
    <t>Construction programme</t>
  </si>
  <si>
    <t>Workshop drawings and "As Built" drawings and operating manuals</t>
  </si>
  <si>
    <t>Off-loading of material</t>
  </si>
  <si>
    <t>Cleaning of site upon completion of project</t>
  </si>
  <si>
    <t xml:space="preserve">Testing and commissioning of the total project including </t>
  </si>
  <si>
    <t>certificate of compliance</t>
  </si>
  <si>
    <t>Supply and installation of signs and notices.</t>
  </si>
  <si>
    <t>Site Meetings</t>
  </si>
  <si>
    <t>Co-ordination with Civil Contractor, Mechanical Sub-Contractor and Client</t>
  </si>
  <si>
    <t>Co-ordination with City Power (Upgrade of CB)</t>
  </si>
  <si>
    <t xml:space="preserve">Amount to comply with all requirements of the OHS Act </t>
  </si>
  <si>
    <t>and the specification</t>
  </si>
  <si>
    <t>Insurances as required by the contract.</t>
  </si>
  <si>
    <t>Other Preliminary and general costs required by the contractor</t>
  </si>
  <si>
    <t>(furnish details)</t>
  </si>
  <si>
    <t>11.1.2</t>
  </si>
  <si>
    <t>11.1.3</t>
  </si>
  <si>
    <t>11.1.4</t>
  </si>
  <si>
    <t>Sum</t>
  </si>
  <si>
    <t>a)  Training</t>
  </si>
  <si>
    <t>SITE RETICULATION, SITE LIGHTING, MANHOLES AND SLEEVES PIPES</t>
  </si>
  <si>
    <t xml:space="preserve">600/1000V PVC PVC SWA (ECC) PVC cable installed in cable sleeves </t>
  </si>
  <si>
    <t>or in cable trenches with BCEW as specified</t>
  </si>
  <si>
    <t>185mm² 4 core with copper conductors  - ECC</t>
  </si>
  <si>
    <t>11.2.1</t>
  </si>
  <si>
    <t>Termination of 600/1000V PVC PVC SWA (ECC) PVC cable</t>
  </si>
  <si>
    <t>185mm² 4 core with copper conductors</t>
  </si>
  <si>
    <t>4mm² 3 core with copper conductors</t>
  </si>
  <si>
    <t>Cable joints for 600/1000V PVC PVC SWA (ECC) PVC cable</t>
  </si>
  <si>
    <t>11.2.3</t>
  </si>
  <si>
    <t>11.2.2</t>
  </si>
  <si>
    <t>185mm² 4 core with Cu conductors</t>
  </si>
  <si>
    <t>Cable sleeve pipes:</t>
  </si>
  <si>
    <t>160mm diameter sleeve pipe</t>
  </si>
  <si>
    <t>110mm diameter sleeve pipe</t>
  </si>
  <si>
    <t>50mm diameter sleeve pipe</t>
  </si>
  <si>
    <t>Long radius bends for cable sleeve pipes:</t>
  </si>
  <si>
    <t>160mm diameter</t>
  </si>
  <si>
    <t>110mm diameter</t>
  </si>
  <si>
    <t>50mm diameter</t>
  </si>
  <si>
    <t>Excavation of cable sleeve pipe and cable trenches including backfilling</t>
  </si>
  <si>
    <t>and compaction in the following soil types</t>
  </si>
  <si>
    <t>Soft and pickable material</t>
  </si>
  <si>
    <t>Rock</t>
  </si>
  <si>
    <t>20 m High Mast light with 6 x 230W LED flood lights at 360Deg.</t>
  </si>
  <si>
    <t>Manhole complete as per detail</t>
  </si>
  <si>
    <t>2mm diameter galvanised steel draw wire</t>
  </si>
  <si>
    <t>Each</t>
  </si>
  <si>
    <t>Distribution boards complete as specified:</t>
  </si>
  <si>
    <t>DB-1 (Pump station) Provisional sum</t>
  </si>
  <si>
    <t>DB-G (Generator Room) Provisional sum</t>
  </si>
  <si>
    <t>Light fittings complete with conduit outlet box and connection to</t>
  </si>
  <si>
    <t>conduit and wiring</t>
  </si>
  <si>
    <t>Type L1 (Pump Station + Towers 1 and 2)</t>
  </si>
  <si>
    <t>Type L2</t>
  </si>
  <si>
    <t>Light switch complete with outlet box, cover plate and connection to conduit</t>
  </si>
  <si>
    <t>and wiring</t>
  </si>
  <si>
    <t>1 lever 1 way flush mounted</t>
  </si>
  <si>
    <t>1 lever 1 way industrial</t>
  </si>
  <si>
    <t>1 lever 1 way with IP65 rating industrial</t>
  </si>
  <si>
    <t>Switched socket outlets including outlet box, cover plate and connection</t>
  </si>
  <si>
    <t>to conduit and wiring</t>
  </si>
  <si>
    <t xml:space="preserve">30A double pole flush mounted </t>
  </si>
  <si>
    <t>Conduit surface mounted on spacer bar saddles or installed recessed in</t>
  </si>
  <si>
    <t>concrete slabs or walls-Galvanised</t>
  </si>
  <si>
    <t xml:space="preserve">20mm diameter galvanised </t>
  </si>
  <si>
    <t xml:space="preserve">25mm diameter galvanised </t>
  </si>
  <si>
    <t>PVC insulated conductor installed in conduit</t>
  </si>
  <si>
    <t>2,5mm²</t>
  </si>
  <si>
    <t>4mm²</t>
  </si>
  <si>
    <t>2,5mm² bare copper earth wire installed in conduit</t>
  </si>
  <si>
    <t>Labelling of all power outlets (lights, switches, socket outlets and welding</t>
  </si>
  <si>
    <t>11.3.1</t>
  </si>
  <si>
    <t>11.3.2</t>
  </si>
  <si>
    <t>11.3.3</t>
  </si>
  <si>
    <t>11.3.4</t>
  </si>
  <si>
    <t>11.3.5</t>
  </si>
  <si>
    <t>Socket outlets</t>
  </si>
  <si>
    <t>EARTHING</t>
  </si>
  <si>
    <t>Supply and install earthmat- Resistance &lt; 1 Ohm Provisional Amount</t>
  </si>
  <si>
    <t xml:space="preserve"> 70mm² bare copper earth wire with terminations</t>
  </si>
  <si>
    <t>Bonding of all metalwork in pump station and towers to earth</t>
  </si>
  <si>
    <t>20mm diameter galvanised conduit surface mounted on spacer</t>
  </si>
  <si>
    <t>bar saddles</t>
  </si>
  <si>
    <t>Excavation, bedding, blanketing, backfilling and compaction of</t>
  </si>
  <si>
    <t>earthmats in the following soil types:</t>
  </si>
  <si>
    <t>TOWERS (2X) AND PUMPSTATION</t>
  </si>
  <si>
    <t>(Specification to be studied in detail and understood to price MCC)</t>
  </si>
  <si>
    <t>600/1000V PVC PVC SWA PVC cable installed in cable sleeves or in</t>
  </si>
  <si>
    <t>cable trenches</t>
  </si>
  <si>
    <t>120mm² 4 core with copper conductors + 70 mm2 BCEW</t>
  </si>
  <si>
    <t>4mm² 4 core + 2.5 mm2 BCEW (Welding Sockets)</t>
  </si>
  <si>
    <t>1,5mm² 12 core with copper conductors (control)</t>
  </si>
  <si>
    <t>1,5mm² 4 core with copper conductors (E/Stops)</t>
  </si>
  <si>
    <t>1,5mm² 4 core</t>
  </si>
  <si>
    <t>1,5mm² 12 core</t>
  </si>
  <si>
    <t>Supply and install emergency stops at each motor on pedestal or on</t>
  </si>
  <si>
    <t>motor terminal box.</t>
  </si>
  <si>
    <t>Supply and Install emergency stop bottons</t>
  </si>
  <si>
    <t>JUNCTION BOXES</t>
  </si>
  <si>
    <t>At each motor to accommodate power and instrumentation</t>
  </si>
  <si>
    <t>At pressure transducers -Pratley type 1 cable connection box</t>
  </si>
  <si>
    <t>At ultrasonic transmitter (Size to suit application-IP65)</t>
  </si>
  <si>
    <t xml:space="preserve">300 x 50mm wide cable wire mesh tray and accessories (including all  </t>
  </si>
  <si>
    <t>splices, mounting brackets, and fixing material)</t>
  </si>
  <si>
    <t>Cable tray</t>
  </si>
  <si>
    <t xml:space="preserve">External bend </t>
  </si>
  <si>
    <t xml:space="preserve">Internal bend </t>
  </si>
  <si>
    <t>T-piece</t>
  </si>
  <si>
    <t>Horizontal bend</t>
  </si>
  <si>
    <t xml:space="preserve">200 x 50mm wide cable wire mesh tray and accessories (including all </t>
  </si>
  <si>
    <t>splices, mounting brackets and fixing material):</t>
  </si>
  <si>
    <t>External bend</t>
  </si>
  <si>
    <t>Internal bend</t>
  </si>
  <si>
    <t>Galvanised conduit surface mounted on spacer bar saddles</t>
  </si>
  <si>
    <t>20mm diamter</t>
  </si>
  <si>
    <t>25mm diamter</t>
  </si>
  <si>
    <t>Aviation warning lights</t>
  </si>
  <si>
    <t>Type C light</t>
  </si>
  <si>
    <t>Mounting pole as per detail</t>
  </si>
  <si>
    <t>20m length of 5 core cable and special plug on one end for connection</t>
  </si>
  <si>
    <t>of pump monitor to telemetry marshalling cubicle</t>
  </si>
  <si>
    <t>Testing and commissioning of complete pumpstation</t>
  </si>
  <si>
    <t>Operating and maintenance manuals</t>
  </si>
  <si>
    <t>Framed drawings</t>
  </si>
  <si>
    <t>Induction probe for flood alarm</t>
  </si>
  <si>
    <t>Changing over of supply from old pump station to new pump station</t>
  </si>
  <si>
    <t xml:space="preserve">Stripping out, making safe, transport and delivery to stores of </t>
  </si>
  <si>
    <t>Training of operators</t>
  </si>
  <si>
    <t>Electrical equipment in existing pump station</t>
  </si>
  <si>
    <t>INSTRUMENTATION , SENSORS AND TELEMETRY</t>
  </si>
  <si>
    <t>Complete with transducers but without control panels (Supplied by others)</t>
  </si>
  <si>
    <t>Pressure transducers including pipe fittings, bleeding valve and</t>
  </si>
  <si>
    <t xml:space="preserve">connection to junction boxes. </t>
  </si>
  <si>
    <t>Pump suction side with display (Telemetry)</t>
  </si>
  <si>
    <t>Pump suction side without display (control)</t>
  </si>
  <si>
    <t>Pump delivery side with display (Telemetry)</t>
  </si>
  <si>
    <t>Pump delivery side without display (control)</t>
  </si>
  <si>
    <t>Supply manifold</t>
  </si>
  <si>
    <t>Suction manifold</t>
  </si>
  <si>
    <t>Hydrostatic level probes for towers</t>
  </si>
  <si>
    <t xml:space="preserve">Supply and install 4-20mA output </t>
  </si>
  <si>
    <t>Supply and install complete telemetry system including  24V DC supply</t>
  </si>
  <si>
    <t xml:space="preserve">all instrumentation -and associated power -  supply cable from MCC </t>
  </si>
  <si>
    <t xml:space="preserve">marshalling cubicle to sensors and to telemetry room. </t>
  </si>
  <si>
    <t xml:space="preserve">Refer to detailed specification. </t>
  </si>
  <si>
    <t>Preliminary Amount</t>
  </si>
  <si>
    <t>Junction Boxes</t>
  </si>
  <si>
    <t>Pressure switches including pipe fittings, bleeding valve and</t>
  </si>
  <si>
    <t>connection to junction boxes. (Back up for control purposes)</t>
  </si>
  <si>
    <t>Pump suction side 1B</t>
  </si>
  <si>
    <t>Pump delivery side 3.5B</t>
  </si>
  <si>
    <t>GENERATOR INSTALLATION</t>
  </si>
  <si>
    <t xml:space="preserve">Supply and install an emergency power supply generator rated at 75% </t>
  </si>
  <si>
    <t xml:space="preserve">of full load complete with automatic change over panel, complete </t>
  </si>
  <si>
    <t>with 24 hour day tank and communication of all status parameters via</t>
  </si>
  <si>
    <t xml:space="preserve">telemetry facility at pump station </t>
  </si>
  <si>
    <t>Rating: 600 kVA, 420V, 50Hz @ PF=0.8</t>
  </si>
  <si>
    <t>ELECTRICAL INSTALLATIONS</t>
  </si>
  <si>
    <t>EA</t>
  </si>
  <si>
    <t>Civil works related to the mounting of the generator inside an existing</t>
  </si>
  <si>
    <t>room incl. plinths for generator and control panels (if separate)</t>
  </si>
  <si>
    <t>Termination and connection of power supply cables measured elsewhere.</t>
  </si>
  <si>
    <t>Termination and connection of communication cables to MCC/telemetry</t>
  </si>
  <si>
    <t>Double flush mounted</t>
  </si>
  <si>
    <t>40A 3 phase Surface Mount welding socket</t>
  </si>
  <si>
    <t>Industrial single</t>
  </si>
  <si>
    <t>50 x 50mm wide cable wire mesh tray and accessories (including all</t>
  </si>
  <si>
    <t>splices, mounting brackets and fixing materials)</t>
  </si>
  <si>
    <t>Provisional sum for additional Geotech investigation</t>
  </si>
  <si>
    <t>to 97% mod AASHTO.</t>
  </si>
  <si>
    <t>base layer</t>
  </si>
  <si>
    <t>Construct s/w outlet headwall on 450Ø pipe</t>
  </si>
  <si>
    <t>All pipe work in existing pump station mainly 450mmØ,</t>
  </si>
  <si>
    <t>including valves and other equipment</t>
  </si>
  <si>
    <t>5.2.4</t>
  </si>
  <si>
    <t>Full time supervision of the site as specified in the Tender Document</t>
  </si>
  <si>
    <t>Item P03 - 700Ø FLANGED PIPE WITH  50mm SOCKET</t>
  </si>
  <si>
    <t>Item P04 - 700Ø x 400Ø CONCENTRIC FLANGED LONG REDUCER</t>
  </si>
  <si>
    <t>Item P05 - 400Ø BLANC FLANGE</t>
  </si>
  <si>
    <t>Item P01 - 700Ø FLANGED PIPE WITH PUDDLE FLANGE AND 50mm SOCKET</t>
  </si>
  <si>
    <t>Item P08 - 450Ø x 300Ø ECCENTRIC FLANGED LONG REDUCER</t>
  </si>
  <si>
    <t>Item P07 - 450Ø FLANGED PIPE WITH 3 x 50mm SOCKETS</t>
  </si>
  <si>
    <t>Item P11 - 400Ø FLANGED PIPE WITH 3 x 50mm SOCKETS</t>
  </si>
  <si>
    <t>Item P17 - 400Ø FLANGED PIPE WITH PUDDLE FLANGE</t>
  </si>
  <si>
    <t>Item P18 - 400Ø FLANGED PIPE</t>
  </si>
  <si>
    <t>Item P21 -700Ø FLANGED PIPE</t>
  </si>
  <si>
    <t>Item P22 - 700Ø FLANGED PIPE</t>
  </si>
  <si>
    <t>Turffontein Corridors of Freedom - Water Upgrade (Foresthill New Tower and Pumpstation)</t>
  </si>
  <si>
    <t>Clear and grub:</t>
  </si>
  <si>
    <t>11.1</t>
  </si>
  <si>
    <t>Areas including removal of trees and shrubs up to 1,0 m girth, transport and</t>
  </si>
  <si>
    <t>disposal of debris to designated dumping site within 60 km radius of site</t>
  </si>
  <si>
    <t>Remove and grub large trees and tree stumps of girth:</t>
  </si>
  <si>
    <t>11.1.2.1</t>
  </si>
  <si>
    <t>11.1.2.2</t>
  </si>
  <si>
    <t>Over 1,0 m and up to and including 2,0 m</t>
  </si>
  <si>
    <t>Over 2,0 m and up to and including 3,0 m</t>
  </si>
  <si>
    <t>Reclear surfaces (only on instructions from Engineer):</t>
  </si>
  <si>
    <t>Areas</t>
  </si>
  <si>
    <t>Take down existing fences</t>
  </si>
  <si>
    <t>km</t>
  </si>
  <si>
    <t>Remove topsoil to nominal depth of 150 mm and stockpile</t>
  </si>
  <si>
    <t>Schedule 11 total carried to summary</t>
  </si>
  <si>
    <t>11.2</t>
  </si>
  <si>
    <t>Fill and compact with material from stockpile to 95% Mod AASHTO density</t>
  </si>
  <si>
    <t>Fill and compact with crushed building rubble stockpiled on site</t>
  </si>
  <si>
    <t>Fill with imported G5 material from source found by Contractor</t>
  </si>
  <si>
    <t>10.3</t>
  </si>
  <si>
    <t>Wall length</t>
  </si>
  <si>
    <t xml:space="preserve">Maximum Wall height </t>
  </si>
  <si>
    <t xml:space="preserve">Average Wall height </t>
  </si>
  <si>
    <t>Face Angle</t>
  </si>
  <si>
    <t>deg</t>
  </si>
  <si>
    <t>Loading conditions</t>
  </si>
  <si>
    <t>kPa</t>
  </si>
  <si>
    <t>Level</t>
  </si>
  <si>
    <t>Insitu embankment</t>
  </si>
  <si>
    <t>Fill</t>
  </si>
  <si>
    <t>Excavate and hand trim for foundations</t>
  </si>
  <si>
    <t>Soft material</t>
  </si>
  <si>
    <t>Supply and place 20MPa concrete in foundations</t>
  </si>
  <si>
    <t>11.3.1.1</t>
  </si>
  <si>
    <t>11.3.1.2</t>
  </si>
  <si>
    <t>Wall &amp; Facings</t>
  </si>
  <si>
    <t>11.3.2.1</t>
  </si>
  <si>
    <t>Supply and install ENVIROWALL precast concrete blocks</t>
  </si>
  <si>
    <t>Backfill</t>
  </si>
  <si>
    <t>Place, spread &amp; compact backfill material to Manufacturer's specifications</t>
  </si>
  <si>
    <t>Supply and install geogrid mesh reinforcement</t>
  </si>
  <si>
    <t>Steel Reinforcement</t>
  </si>
  <si>
    <t>11.3.3.1</t>
  </si>
  <si>
    <t>11.3.3.2</t>
  </si>
  <si>
    <t>11.3.4.1</t>
  </si>
  <si>
    <t>High tensile steel reinforcement to structural concrete work</t>
  </si>
  <si>
    <t>Various diameter bars ( To be specified by engineer )</t>
  </si>
  <si>
    <t>Supply and install bidim A2 for erosion protection</t>
  </si>
  <si>
    <t>Supply &amp; place subsoil drain, incl. 19 mm no fines concrete</t>
  </si>
  <si>
    <t>&amp; 110Dia Flopipe all wrapped in bidim A2</t>
  </si>
  <si>
    <t xml:space="preserve">Outlet pipes every 5m </t>
  </si>
  <si>
    <t>Engineers certificate for Retaining Wall</t>
  </si>
  <si>
    <t>11.3.5.1</t>
  </si>
  <si>
    <t>11.3.5.2</t>
  </si>
  <si>
    <t>11.3.5.3</t>
  </si>
  <si>
    <t>11.3.5.4</t>
  </si>
  <si>
    <t>Erosion Protection &amp; Drainage</t>
  </si>
  <si>
    <t>Schedule 12</t>
  </si>
  <si>
    <t>Item P09 - 400Ø x 250Ø CONCENTRIC FLANGED REDUCER</t>
  </si>
  <si>
    <t>Item P10 - 400Ø x 90° FLANGED LONG RADIUS JIS ELBOW.</t>
  </si>
  <si>
    <t>Item P19 - 4400Ø x 90° FLANGED LONG RADIUS JIS ELBOW</t>
  </si>
  <si>
    <t>Excavate in bulk and stockpile for later use for backfill or embankment</t>
  </si>
  <si>
    <t>200 - 255 roof slab with upstand beams</t>
  </si>
  <si>
    <t>Site Works (Earthworks &amp; Retaining Wall)</t>
  </si>
  <si>
    <t xml:space="preserve">Bulk Earthworks </t>
  </si>
  <si>
    <t>Retaining Wall</t>
  </si>
  <si>
    <t>Site Clearance</t>
  </si>
  <si>
    <t>Schedule 12 total carried to summary</t>
  </si>
  <si>
    <t>Schedule12</t>
  </si>
  <si>
    <t>Site Works</t>
  </si>
  <si>
    <t>Form opening in wall for 700 mm Ø pipe and repair after</t>
  </si>
  <si>
    <t>Form opening in wall for 400 mm Ø pipes and repair after</t>
  </si>
  <si>
    <t>Form 450 x 450 x 450 de-watering sump in floor</t>
  </si>
  <si>
    <t xml:space="preserve">230mm Wide brick work using solid clay bricks of 10MPa (min.) in </t>
  </si>
  <si>
    <t>3m x 1,5m vandal proof security door with relative protection</t>
  </si>
  <si>
    <t xml:space="preserve">0,87m wide x 0,5m high vandal proof large airflow louvres with </t>
  </si>
  <si>
    <t xml:space="preserve">Overhead crane structure consisting of 152 x 152 x 23kg/m </t>
  </si>
  <si>
    <r>
      <rPr>
        <sz val="11"/>
        <rFont val="Times New Roman"/>
        <family val="1"/>
      </rPr>
      <t>I</t>
    </r>
    <r>
      <rPr>
        <sz val="11"/>
        <rFont val="Century Gothic"/>
        <family val="2"/>
      </rPr>
      <t xml:space="preserve">-columns with 250 x 250 x16 baseplate, 254 x 146 x 31kg/m and </t>
    </r>
  </si>
  <si>
    <t>grade W350 mild steel</t>
  </si>
  <si>
    <r>
      <rPr>
        <sz val="11"/>
        <rFont val="Century Gothic"/>
        <family val="2"/>
      </rPr>
      <t>203 x 133 x 23kg/m</t>
    </r>
    <r>
      <rPr>
        <sz val="11"/>
        <rFont val="Comic Sans MS"/>
        <family val="4"/>
      </rPr>
      <t xml:space="preserve"> </t>
    </r>
    <r>
      <rPr>
        <sz val="11"/>
        <rFont val="Times New Roman"/>
        <family val="1"/>
      </rPr>
      <t>I</t>
    </r>
    <r>
      <rPr>
        <sz val="11"/>
        <rFont val="Century Gothic"/>
        <family val="2"/>
      </rPr>
      <t xml:space="preserve">-beams, all from heavy duty galvinised </t>
    </r>
  </si>
  <si>
    <t xml:space="preserve">200x75x25kg/m back to back channel crawl beam fixed </t>
  </si>
  <si>
    <t>to concrete roof slab and cantilevering 1,5m one end</t>
  </si>
  <si>
    <t>3 Ton mechanical operated hoist for crawl beam</t>
  </si>
  <si>
    <t>3 Ton single crane beam on hand geared trolleys, including 3 ton</t>
  </si>
  <si>
    <t>Item T01 - 500Ø FLANGED BELLMOUTH WITH PUDDLE FLANGE</t>
  </si>
  <si>
    <t>Item T02 - 500Ø EXPANSION JOINT COUPLING</t>
  </si>
  <si>
    <t>Item T03 - 500Ø PIPE, FLANGED BOTH ENDS</t>
  </si>
  <si>
    <t>Item T04 - 500Ø PIPE, FLANGED BOTH ENDS</t>
  </si>
  <si>
    <t>Item T08 - 500Ø PIPE, FLANGED BOTH ENDS</t>
  </si>
  <si>
    <t>Item T10 - 500Ø PIPE, FLANGED BOTH ENDS</t>
  </si>
  <si>
    <t>Item T07 - 500Ø x 90° LONG RADIUS BEND ONE END FLANGED OTHER END PLAIN</t>
  </si>
  <si>
    <t>Item T09 - 500Ø PIPE, FLANGED BOTH ENDS WITH PUDDLE FLANGE</t>
  </si>
  <si>
    <t>Item T12 - 150Ø FLANGED BELLMOUTH WITH PUDDLE FLANGE</t>
  </si>
  <si>
    <t>7.1.26</t>
  </si>
  <si>
    <t>Item T13 - 150Ø PIPE, FLANGED BOTH ENDS</t>
  </si>
  <si>
    <t>Item T15 - 150Ø PIPE, FLANGED BOTH ENDS</t>
  </si>
  <si>
    <t>Item T16 - 150Ø LONG RADIUS FLANGED BEND WITH DUCKFOOT</t>
  </si>
  <si>
    <t>Item T17 - 150Ø PIPE, FLANGED BOTH ENDS</t>
  </si>
  <si>
    <t>Item T18 - 150Ø LONG RADIUS FLANGED BEND</t>
  </si>
  <si>
    <t>Item T20 - 450Ø PIPE, FLANGED BOTH ENDS</t>
  </si>
  <si>
    <t>Item T23 - 450Ø PIPE, FLANGED BOTH ENDS</t>
  </si>
  <si>
    <t>Item T24 - 450Ø PIPE, FLANGED BOTH ENDS</t>
  </si>
  <si>
    <t>Item T26 - 450Ø PIPE, FLANGED BOTH ENDS</t>
  </si>
  <si>
    <t>7.1.27</t>
  </si>
  <si>
    <t>7.1.28</t>
  </si>
  <si>
    <t>Item T28 - 450Ø PIPE, FLANGED BOTH ENDS</t>
  </si>
  <si>
    <t>Item T25 - 450Ø LONG RADIUS FLANGED BEND ONE END EXTENDED WITH DUCKFOOT</t>
  </si>
  <si>
    <t>Item T22 - 450Ø EXPANSION JOINT COUPLING</t>
  </si>
  <si>
    <t>Item T21 - 450Ø PIPE, FLANGED BOTH ENDS WITH PUDDLE FLANGE</t>
  </si>
  <si>
    <t>7.2.19</t>
  </si>
  <si>
    <t>Paint items 1 to 27 above with re-coatable polyurethane paint</t>
  </si>
  <si>
    <t>1. Pipe work - Sution from existing 700dia pipe</t>
  </si>
  <si>
    <t>Item 1.1 - 700Ø  FLANGE WELDED SKEW ONTO EXISTING PIPE</t>
  </si>
  <si>
    <t>Item 1.2 - 700Ø PIPE, FLANGED BOTH ENDS ONE SIDE WELDED SKEW MATCHING EXISTING</t>
  </si>
  <si>
    <t>Item 1.3 - 700Ø PIPE, FLANGED BOTH ENDS</t>
  </si>
  <si>
    <t>Item 2.1 - 700Ø PIPE, FLANGED BOTH ENDS</t>
  </si>
  <si>
    <t>Item S01- 700Ø LONG RADIUS FLANGED</t>
  </si>
  <si>
    <t>Item 2.3 - 700Ø PIPE, FLANGED BOTH ENDS</t>
  </si>
  <si>
    <t>Item 2.5 - 700Ø PIPE, FLANGED BOTH ENDS</t>
  </si>
  <si>
    <t>Item 2.6 - 700Ø PIPE, FLANGED BOTH ENDS</t>
  </si>
  <si>
    <t>Item 2.7 - 700Ø PIPE, FLANGED BOTH ENDS</t>
  </si>
  <si>
    <t>Item 2.8 - 450Ø LONG RADIUS FLANGED</t>
  </si>
  <si>
    <t>Item 2.9 - 450Ø PIPE, FLANGED BOTH ENDS</t>
  </si>
  <si>
    <t>Item 2.11 - 450Ø PIPE, FLANGED BOTH ENDS</t>
  </si>
  <si>
    <t>2. Pipe work - 700dia pipe aligned with pump station</t>
  </si>
  <si>
    <t>Item 2.12 - 700Ø TO 450Ø ECCENTRIC FLANGED REDUCER</t>
  </si>
  <si>
    <t>Item 2.13 - 450Ø PIPE, FLANGED BOTH ENDS</t>
  </si>
  <si>
    <t>Item 2.14 - 700Ø PIPE, FLANGED BOTH ENDS</t>
  </si>
  <si>
    <t>Item 2.15 - 700Ø PIPE, FLANGED BOTH ENDS</t>
  </si>
  <si>
    <t>Item S02 - 700Ø LONG RADIUS FLANGED</t>
  </si>
  <si>
    <t>Item 3.1 - 700Ø PIPE, FLANGED BOTH ENDS</t>
  </si>
  <si>
    <t>Item 3.2 - 700Ø PIPE, FLANGED BOTH ENDS WITH PUDDLE FLANGE</t>
  </si>
  <si>
    <t>Item 3.3 - 700Ø TO 600Ø ECCENTRIC FLANGED REDUCER</t>
  </si>
  <si>
    <t>Item 3.4 - 600Ø PIPE, FLANGED BOTH ENDS</t>
  </si>
  <si>
    <t>Item 3.6 - 600Ø PIPE, FLANGED BOTH ENDS</t>
  </si>
  <si>
    <t>7.3.25</t>
  </si>
  <si>
    <t>7.3.26</t>
  </si>
  <si>
    <t>Item 3.7 - 600Ø PIPE, FLANGED BOTH ENDS WITH PUDDLE FLANGE</t>
  </si>
  <si>
    <t>Item 3.8 - 600Ø PIPE, FLANGED BOTH ENDS</t>
  </si>
  <si>
    <t>Item 3.9 - 600Ø SHORT RADIUS FLANGED BEND</t>
  </si>
  <si>
    <t>Item 3.10 - 600Ø TO 250Ø FLANGED TEE</t>
  </si>
  <si>
    <t>Item 3.11 - 250Ø PIPE, FLANGED BOTH ENDS</t>
  </si>
  <si>
    <t>Item 3.13 - 600Ø PIPE, FLANGED BOTH ENDS WITH PUDDLE FLANGE</t>
  </si>
  <si>
    <t>Item 3.14 - 600Ø PIPE, FLANGED BOTH ENDS</t>
  </si>
  <si>
    <t>Item 3.15 - 600Ø PIPE, FLANGED BOTH ENDS</t>
  </si>
  <si>
    <t>Item S03 - 600mm x 500mm SWIFT T-PIECE</t>
  </si>
  <si>
    <t>Item 3.17 - 600Ø TO 500Ø ECCENTRIC FLANGED REDUCER</t>
  </si>
  <si>
    <t>Item 3.18 - 500Ø PIPE, FLANGED BOTH ENDS</t>
  </si>
  <si>
    <t>Item 3.20 - 500Ø PIPE, FLANGED BOTH ENDS</t>
  </si>
  <si>
    <t>Item 3.22 - 500Ø PIPE, FLANGED BOTH ENDS</t>
  </si>
  <si>
    <t>Item 3.24 - 500Ø PIPE, FLANGED BOTH ENDS</t>
  </si>
  <si>
    <t>Item 3.23 - 500Ø LONG RADIUS 30° BEND FLANGED BOTH ENDS</t>
  </si>
  <si>
    <t>Item 3.21 - 500Ø PIPE, FLANGED BOTH ENDS WITH PUDDLE FLANGE</t>
  </si>
  <si>
    <t>4. Pipe work to existing 600dia pipe to existing tower and network</t>
  </si>
  <si>
    <t>3. Pipe work through outlet chamber to new tower inlet</t>
  </si>
  <si>
    <t>Item 4.1 - 500Ø PIPE, FLANGED BOTH ENDS</t>
  </si>
  <si>
    <t>Item 4.3 - 500Ø PIPE, FLANGED BOTH ENDS</t>
  </si>
  <si>
    <t>Item 4.4 - 500Ø PIPE, FLANGED BOTH ENDS WITH PUDDLE FLANGE</t>
  </si>
  <si>
    <t>Item 4.5 - 500Ø PIPE, FLANGED BOTH ENDS</t>
  </si>
  <si>
    <t>Item 4.7 - 500Ø PIPE, FLANGED BOTH ENDS</t>
  </si>
  <si>
    <t>Item 5.1 - 600Ø  FLANGE WELDED ONTO EXISTING PIPE</t>
  </si>
  <si>
    <t>7.3.5</t>
  </si>
  <si>
    <t>7.3.6</t>
  </si>
  <si>
    <t>7.3.7</t>
  </si>
  <si>
    <t>7.3.8</t>
  </si>
  <si>
    <t>7.3.9</t>
  </si>
  <si>
    <t>Paint items 1 to 48 above with re-coatable polyurethane paint</t>
  </si>
  <si>
    <t>5. Pipe work - existing 600dia pipe connecting new pumpstation existing tower/network</t>
  </si>
  <si>
    <t>Item 6.1 - 450Ø PIPE, FLANGED BOTH ENDS</t>
  </si>
  <si>
    <t>6. Pipe work - Overflow and scour from new tower to junction box</t>
  </si>
  <si>
    <t>Item 6.2 - 600Ø PIPE ONE END FLANGED OTHER END PLAIN WITH PUDDLE FLANGE</t>
  </si>
  <si>
    <t>Paint items 1 to 18 above with re-coatable polyurethane paint</t>
  </si>
  <si>
    <t>7. Pipe work - Outlet from new tower to existing 700dia pipe network</t>
  </si>
  <si>
    <t>See dwg W04 for pipe layout and W07 to W08 for pipe schedules</t>
  </si>
  <si>
    <r>
      <t xml:space="preserve">Pipe work to water tower - </t>
    </r>
    <r>
      <rPr>
        <sz val="12"/>
        <rFont val="Century Gothic"/>
        <family val="2"/>
      </rPr>
      <t>See dwg W01, W02 for layouts and W05 for pipe schedule</t>
    </r>
  </si>
  <si>
    <r>
      <t xml:space="preserve">Pipe work to pump station </t>
    </r>
    <r>
      <rPr>
        <sz val="12"/>
        <rFont val="Century Gothic"/>
        <family val="2"/>
      </rPr>
      <t>- see dwg W03 for layouts, W06 for pipe schedule</t>
    </r>
  </si>
  <si>
    <t>Item 7.1 - 500Ø PIPE, FLANGED BOTH ENDS</t>
  </si>
  <si>
    <t>Item 7.2 - 500Ø LONG RADIUS 45° BEND FLANGED BOTH ENDS</t>
  </si>
  <si>
    <t>Item 7.3 - 500Ø PIPE, FLANGED BOTH ENDS</t>
  </si>
  <si>
    <t>Item 7.5 - 500Ø PIPE, FLANGED BOTH ENDS</t>
  </si>
  <si>
    <t>Item 7.4 - 500Ø PIPE, FLANGED BOTH ENDS</t>
  </si>
  <si>
    <t>Item 7.7 - 500Ø PIPE, FLANGED BOTH ENDS</t>
  </si>
  <si>
    <t>Item 7.8 - 500Ø PIPE, FLANGED BOTH ENDS</t>
  </si>
  <si>
    <t>Item 7.9 - 500Ø LONG RADIUS FLANGED</t>
  </si>
  <si>
    <t xml:space="preserve">Item 7.10 - 500Ø PIPE FLANGED ONE END AND CURVED PLATE OTHER END </t>
  </si>
  <si>
    <t xml:space="preserve">                      TO FIT 700mm EXISTING PIPE</t>
  </si>
  <si>
    <t>12.1.1</t>
  </si>
  <si>
    <t>12.1.2</t>
  </si>
  <si>
    <t>12.1.3</t>
  </si>
  <si>
    <t>12.1.4</t>
  </si>
  <si>
    <t>12.1.5</t>
  </si>
  <si>
    <t>12.1.6</t>
  </si>
  <si>
    <t>12.1.7</t>
  </si>
  <si>
    <t>12.1.8</t>
  </si>
  <si>
    <t>12.1.9</t>
  </si>
  <si>
    <t>12.1.10</t>
  </si>
  <si>
    <t>12.1.11</t>
  </si>
  <si>
    <t>12.1.12</t>
  </si>
  <si>
    <t>12.1.13</t>
  </si>
  <si>
    <t>12.1.14</t>
  </si>
  <si>
    <t>12.1.15</t>
  </si>
  <si>
    <t>12.1.16</t>
  </si>
  <si>
    <t>12.1.17</t>
  </si>
  <si>
    <t>Schedule12 Continue</t>
  </si>
  <si>
    <t>12.2.1</t>
  </si>
  <si>
    <t>4mm² 3 core with copper conductors (Tower-Aviation lights)</t>
  </si>
  <si>
    <t>25mm² 4 core with copper conductors (ECC) (Generator room/Gatehouse)</t>
  </si>
  <si>
    <t>12.2.2</t>
  </si>
  <si>
    <t>6mm² 4 core with copper conductors</t>
  </si>
  <si>
    <t>6mm² 3 core with copper conductors</t>
  </si>
  <si>
    <t>25mm² 4core with copper conductors</t>
  </si>
  <si>
    <t>12.2.3</t>
  </si>
  <si>
    <t>12.2.4</t>
  </si>
  <si>
    <t>12.2.5</t>
  </si>
  <si>
    <t>12.2.6</t>
  </si>
  <si>
    <t>12.2.7</t>
  </si>
  <si>
    <t>Perimeter light pole 7,5m MH with 1.5m overhang including</t>
  </si>
  <si>
    <t>Beka LEDLume XP1 45W (6790 Lm)</t>
  </si>
  <si>
    <t>12.2.8</t>
  </si>
  <si>
    <t>12.2.9</t>
  </si>
  <si>
    <t>12.2.10</t>
  </si>
  <si>
    <t>12.3.1</t>
  </si>
  <si>
    <t>DB-GH (Gate House) Provisional sum</t>
  </si>
  <si>
    <t>DB-T1 &amp; T2 (Tower DBs) Provisional sum</t>
  </si>
  <si>
    <t>12.3.2</t>
  </si>
  <si>
    <t>12.3.3</t>
  </si>
  <si>
    <t>Double surface mounted galvanised</t>
  </si>
  <si>
    <t>12.3.4</t>
  </si>
  <si>
    <t>Isolators including outlet box, cover plate and connection</t>
  </si>
  <si>
    <t>12.3.5</t>
  </si>
  <si>
    <t>12.3.6</t>
  </si>
  <si>
    <t>12.3.7</t>
  </si>
  <si>
    <t>12.3.8</t>
  </si>
  <si>
    <t>12.3.9</t>
  </si>
  <si>
    <t>12.3.10</t>
  </si>
  <si>
    <t>12.4.1</t>
  </si>
  <si>
    <t>12.4.2</t>
  </si>
  <si>
    <t>12.4.3</t>
  </si>
  <si>
    <t>12.4.4</t>
  </si>
  <si>
    <t>12.4.5</t>
  </si>
  <si>
    <t>12.5.1</t>
  </si>
  <si>
    <t>12.5.2</t>
  </si>
  <si>
    <t>6mm² 4 core + 2.5 mm2 BCEW (Welding Sockets)</t>
  </si>
  <si>
    <t>2,5mm² 3 core with copper conductors (control)</t>
  </si>
  <si>
    <t>1,5mm² 7 core with copper conductors (E/Stops)</t>
  </si>
  <si>
    <t>12.5.3</t>
  </si>
  <si>
    <t>120mm² 4 core + 70 mm2 BCEW</t>
  </si>
  <si>
    <t>2,5mm² 3 core</t>
  </si>
  <si>
    <t>6mm² 4 core</t>
  </si>
  <si>
    <t>12.5.4</t>
  </si>
  <si>
    <t>12.5.5</t>
  </si>
  <si>
    <t>12.5.6</t>
  </si>
  <si>
    <t>12.5.7</t>
  </si>
  <si>
    <t>12.5.8</t>
  </si>
  <si>
    <t>12.5.9</t>
  </si>
  <si>
    <t>12.5.10</t>
  </si>
  <si>
    <t>12.5.11</t>
  </si>
  <si>
    <t>12.5.12</t>
  </si>
  <si>
    <t>12.5.13</t>
  </si>
  <si>
    <t>12.5.14</t>
  </si>
  <si>
    <t>12.5.15</t>
  </si>
  <si>
    <t>12.5.16</t>
  </si>
  <si>
    <t>12.5.17</t>
  </si>
  <si>
    <t>12.5.18</t>
  </si>
  <si>
    <t>12.6.2</t>
  </si>
  <si>
    <t>12.7.1</t>
  </si>
  <si>
    <t>12.7.2</t>
  </si>
  <si>
    <t>12.7.3</t>
  </si>
  <si>
    <t>12.7.4</t>
  </si>
  <si>
    <t>Item T06 - 500Ø PIPE, FLANGED BOTH ENDS</t>
  </si>
  <si>
    <t>Item T05 - 500Ø LONG RADIUS FLANGED BEND EXTENDED WITH DUCKFOOT</t>
  </si>
  <si>
    <t>Item T11 - 500Ø LONG RADIUS FLANGED BEND EXTENDED WITH DUCKFOOT</t>
  </si>
  <si>
    <t xml:space="preserve">Item T19 - 450Ø FLANGED BELLMOUTH </t>
  </si>
  <si>
    <t>Item T27 - 450Ø TO 150Ø UNEQUAL FLANGED TEE</t>
  </si>
  <si>
    <t>Item P13 - 400Ø ONE-END FLANGED PIPE WITH No.4 80 x 60 x 6mm ANGLE CLEATS</t>
  </si>
  <si>
    <t>Item P15 - 400Ø FLANGED PIPE</t>
  </si>
  <si>
    <t>Item 2.2 - 700Ø TO 450Ø FLANGED UNEQUAL TEE</t>
  </si>
  <si>
    <t>Item 3.16 - 600Ø TO 350Ø FLANGED, GUSSETTED TEE</t>
  </si>
  <si>
    <t>Item 4.6 - 500Ø PURPOSE MADE Z-PIECE FROM 2 x SHORT RADIUS, FLANGED BOTH ENDS</t>
  </si>
  <si>
    <t>Item S04 - 600Ø TO 500Ø x 60° ECCENTRIC Y-PIECE, FLANGED ALL ENDS</t>
  </si>
  <si>
    <t>8. Pipe work to reservoir bypass</t>
  </si>
  <si>
    <t>Item 8.1 - 350Ø PIPE, FLANGED BOTH SIDES</t>
  </si>
  <si>
    <t>Item 8.2 - 350Ø PIPE, FLANGED BOTH SIDES WITH PUDDLE FLANGE</t>
  </si>
  <si>
    <t>Item 8.3  - 350Ø PURPOSE MADE Z-PIECE FROM 2 x SHORT RADIUS JIS BENDS</t>
  </si>
  <si>
    <t>Item 8.4 - 350Ø PIPE, FLANGED BOTH SIDES</t>
  </si>
  <si>
    <t>Item 8.5 - 350Ø PIPE, FLANGED BOTH SIDES WITH PUDDLE FLANGE</t>
  </si>
  <si>
    <t>Item 8.6 - 350Ø PIPE, FLANGED BOTH SIDES</t>
  </si>
  <si>
    <t>Item 8.7 - 350Ø PIPE, FLANGED BOTH SIDES</t>
  </si>
  <si>
    <t>Item 8.8 - 350Ø x 50° PURPOSE MADE ECCENTRIC Y-PIECE</t>
  </si>
  <si>
    <t>Item 8.9 - 350Ø FLANGE WELDED ONTO EXISTING PIPE</t>
  </si>
  <si>
    <t>7.3.62</t>
  </si>
  <si>
    <t>7.3.63</t>
  </si>
  <si>
    <t>7.3.64</t>
  </si>
  <si>
    <t>7.3.65</t>
  </si>
  <si>
    <t>7.3.66</t>
  </si>
  <si>
    <t>7.3.67</t>
  </si>
  <si>
    <t>7.3.68</t>
  </si>
  <si>
    <t>7.3.69</t>
  </si>
  <si>
    <t>7.3.70</t>
  </si>
  <si>
    <t>Paint items 50 to 69 above with re-coatable polyurethane paint</t>
  </si>
  <si>
    <r>
      <t xml:space="preserve">Supply following pumps with duty point </t>
    </r>
    <r>
      <rPr>
        <b/>
        <sz val="11"/>
        <rFont val="Century Gothic"/>
        <family val="2"/>
      </rPr>
      <t>833m³/hr @ 35m head:</t>
    </r>
  </si>
  <si>
    <t>Motor Control Centre (MCC) complete as specified: VSD-3 x 110kW</t>
  </si>
  <si>
    <t xml:space="preserve">MCC 1 </t>
  </si>
  <si>
    <t>12.6.3</t>
  </si>
  <si>
    <t>12.6.4</t>
  </si>
  <si>
    <t>12.6.5</t>
  </si>
  <si>
    <t>12.6.6</t>
  </si>
  <si>
    <t>500Ø Stainless steel pipe clamps as detailed</t>
  </si>
  <si>
    <t xml:space="preserve">350mm thick circular shaft foundation wall from 35MPa concrete to 2.35m Inside  </t>
  </si>
  <si>
    <t>radius up to shaft floor level</t>
  </si>
  <si>
    <t xml:space="preserve">Joint between tank wall and floor with 200mm wide combiflex </t>
  </si>
  <si>
    <t>Joint between tank floor and shaft with 200mm wide combiflex</t>
  </si>
  <si>
    <t xml:space="preserve">Horizontal wall construction jount with 150mm wide combiflex </t>
  </si>
  <si>
    <t>Combiflex bandage system</t>
  </si>
  <si>
    <t>Ditto but 450Ø</t>
  </si>
  <si>
    <t>4.1.5.6</t>
  </si>
  <si>
    <t>to cover 700mm wide cable trench, in lengths of 2,0m max.</t>
  </si>
  <si>
    <t>4.1.5.7</t>
  </si>
  <si>
    <t>200x75x25kg/m back to back channel beam in cable</t>
  </si>
  <si>
    <t>trench to support MCC cabinets</t>
  </si>
  <si>
    <t>Supply and install 860mm high Precast Concrete Crash Barriers</t>
  </si>
  <si>
    <t>along street edge</t>
  </si>
  <si>
    <t>authorised trench width (1200mm) for</t>
  </si>
  <si>
    <t>600mmØ Full bore flow in inlet chamber</t>
  </si>
  <si>
    <t>350mmØ Flow meter on reservoir bypass line</t>
  </si>
  <si>
    <t>SUPPLY AND INSTALL THE FOLLOWING CLAMP-ON ULTRASONIC FLOW METERS WITH 4 - 20 mA TRANSMITTERS:</t>
  </si>
  <si>
    <t>500mmØ on inlet &amp; outlet to new tower</t>
  </si>
  <si>
    <t>8.3.4</t>
  </si>
  <si>
    <t>300mmØ on inlet &amp; outlet to old tower</t>
  </si>
  <si>
    <t>Measured in Electrical Bill item 12.5.1</t>
  </si>
  <si>
    <t>Supply and install the following Wedge-type isolating gate</t>
  </si>
  <si>
    <t>valve, left-hand closing and non-rising spindle</t>
  </si>
  <si>
    <t>700mmØ Gate valve with gearbox</t>
  </si>
  <si>
    <t>350mmØ Gate valve with gearbox</t>
  </si>
  <si>
    <t>500mmØ Gate valve with gearbox</t>
  </si>
  <si>
    <t>500mmØ</t>
  </si>
  <si>
    <t>150mmØ  isolating valve with handwheel</t>
  </si>
  <si>
    <t>Supply and install the following flanged adaptors couplings with</t>
  </si>
  <si>
    <t>Fexible couplings</t>
  </si>
  <si>
    <t>700mmØ</t>
  </si>
  <si>
    <t>400mmØ</t>
  </si>
  <si>
    <t>350mmØ</t>
  </si>
  <si>
    <t>8.8.3</t>
  </si>
  <si>
    <t>8.8.4</t>
  </si>
  <si>
    <t>Construct paving complete with 80mm interlocking blocks</t>
  </si>
  <si>
    <t>Construct subbase with G6 material from stockpile and compact</t>
  </si>
  <si>
    <t>Construct base with G5 material from stockpile and compact</t>
  </si>
  <si>
    <t>Schedule11 Continue</t>
  </si>
  <si>
    <t>Cut into existing 700Ø underground pipe and connect new</t>
  </si>
  <si>
    <t>700Ø pipe supply from RW reservoir</t>
  </si>
  <si>
    <t>500Ø pipe (new tower outlet)</t>
  </si>
  <si>
    <t>Cut into existing 350Ø underground pipe and connect new</t>
  </si>
  <si>
    <t>350Ø pipe</t>
  </si>
  <si>
    <t>350Ø pipe (RW bypass to towers)</t>
  </si>
  <si>
    <t>500Ø pipe (old tower inlet)</t>
  </si>
  <si>
    <t xml:space="preserve">  1,0 m             2,5 m</t>
  </si>
  <si>
    <t>8.5.3</t>
  </si>
  <si>
    <t>8.8.5</t>
  </si>
  <si>
    <t>3.5m x 2,5m</t>
  </si>
  <si>
    <t>3.5m x 1.75m</t>
  </si>
  <si>
    <t>3.5m x 1.25m</t>
  </si>
  <si>
    <t>2.5m x 1.75m</t>
  </si>
  <si>
    <t>Form opening in walls for 700mm Ø pipe and repair after</t>
  </si>
  <si>
    <t>Form opening in walls for 600mm Ø pipe and repair after</t>
  </si>
  <si>
    <t>Form opening in wall for 500 mm Ø pipes and repair after</t>
  </si>
  <si>
    <t>Form opening in wall for 350 mm Ø pipes and repair after</t>
  </si>
  <si>
    <t>Form 400 x 400 x 650 de-watering sump in chambers</t>
  </si>
  <si>
    <t>Provisional sums for Electrical supply (City Power)</t>
  </si>
  <si>
    <t>Add -10% Contingencies</t>
  </si>
  <si>
    <t>Add - 10% for Escalation</t>
  </si>
  <si>
    <t>PS2.13</t>
  </si>
  <si>
    <t>Accomodation of traffic</t>
  </si>
  <si>
    <t>10.3.1</t>
  </si>
  <si>
    <t>Break out pipes and other equipment in existing pump station, repair brickwork</t>
  </si>
  <si>
    <t>10.3.2</t>
  </si>
  <si>
    <t>repaint walls and prepare for new generator</t>
  </si>
  <si>
    <t>Fill up floor in pump existing pump room with 30MPa concrete</t>
  </si>
  <si>
    <t>10.3.3</t>
  </si>
  <si>
    <t xml:space="preserve">Break out existing door to allow installation of new generator </t>
  </si>
  <si>
    <t>re[lace door and brick up to match existing building</t>
  </si>
  <si>
    <t xml:space="preserve">Supply and lay 450Ø class 75D stormwater pipes </t>
  </si>
  <si>
    <t xml:space="preserve">SUPPLY AND INSTALL THE FOLLOWING  FULLBORE TURBINE </t>
  </si>
  <si>
    <t>450mmØ Diaphragm  TOP-STOP non-return valve flanged to</t>
  </si>
  <si>
    <t xml:space="preserve"> SANS 1123 table 1600/3</t>
  </si>
  <si>
    <t>350mmØ Diaphragm TOP-STOP non-return valve flanged to</t>
  </si>
  <si>
    <t>SANS 1123 table 1600/3</t>
  </si>
  <si>
    <t>SUPPLY AND INSTALL THE FOLLOWING SINGER S206-PR OR</t>
  </si>
  <si>
    <t>EQUIVALENT PRESSURE REDUCING VALVES, FLANGED  TO</t>
  </si>
  <si>
    <t>400mmØ  Slanted seat Tilting Disk Valve</t>
  </si>
  <si>
    <t>150mmØ  PN16 air release valve including</t>
  </si>
  <si>
    <t>month</t>
  </si>
  <si>
    <t>1.2.6</t>
  </si>
  <si>
    <t>Prov sum for JW trainee payments</t>
  </si>
  <si>
    <t>1.3.5</t>
  </si>
  <si>
    <t>Mark-up and Handling fee on otems 1.3.1 to 13.5 above</t>
  </si>
  <si>
    <t>%</t>
  </si>
  <si>
    <t>1.3.11</t>
  </si>
  <si>
    <t>Provisional sum for the rehabilitation of old tower</t>
  </si>
  <si>
    <t>Security wall</t>
  </si>
  <si>
    <t>Formwork: Rough to sides of bases where required</t>
  </si>
  <si>
    <t>High tensile reinforcement in bases</t>
  </si>
  <si>
    <t>Cast from 25MPa concrete, 1,75m x 1,5m x0,35  bases for posts</t>
  </si>
  <si>
    <t xml:space="preserve">Supply and install 460 x 460 x 4.0m long precast normal reinforced </t>
  </si>
  <si>
    <t>Supply and install 150mm thick x 1,2m wide precast, prestressed</t>
  </si>
  <si>
    <t>hollowcore slabs from 60MPa concrete, cut in suitable lengths not</t>
  </si>
  <si>
    <t>exceeding 6m, stressed to 25MPa internal stress after losses</t>
  </si>
  <si>
    <t>Supply and install razor wire flat wrap coil on top of precast boundary wall</t>
  </si>
  <si>
    <t xml:space="preserve">concrete columns from 35MPa concrete with cast-in steel baseplate </t>
  </si>
  <si>
    <t xml:space="preserve">and 4 x M20 holding down bolts. </t>
  </si>
  <si>
    <t>Precast wall</t>
  </si>
  <si>
    <t>Schedule 5 total carried to summary page</t>
  </si>
  <si>
    <t>350mm circular tank floor slab from 350MPa concrete, cast at 21,5m above</t>
  </si>
  <si>
    <t>Design Assumptions</t>
  </si>
  <si>
    <t>Ground surface behind the retaining wall</t>
  </si>
  <si>
    <t>0°</t>
  </si>
  <si>
    <t>Concrete</t>
  </si>
  <si>
    <r>
      <t xml:space="preserve">Furnished office for the Client's use </t>
    </r>
    <r>
      <rPr>
        <sz val="8"/>
        <rFont val="Century Gothic"/>
        <family val="2"/>
      </rPr>
      <t>(see item PSAB3.2 in the document)</t>
    </r>
  </si>
  <si>
    <r>
      <t xml:space="preserve">Deal with </t>
    </r>
    <r>
      <rPr>
        <u/>
        <sz val="11"/>
        <rFont val="Century Gothic"/>
        <family val="2"/>
      </rPr>
      <t>rain and/or ground water</t>
    </r>
    <r>
      <rPr>
        <sz val="11"/>
        <rFont val="Century Gothic"/>
        <family val="2"/>
      </rPr>
      <t xml:space="preserve"> in all type of excavations on site</t>
    </r>
  </si>
  <si>
    <r>
      <t>Item P02 - 700</t>
    </r>
    <r>
      <rPr>
        <sz val="16"/>
        <rFont val="Aptos Narrow"/>
        <family val="2"/>
      </rPr>
      <t>ø</t>
    </r>
    <r>
      <rPr>
        <sz val="10"/>
        <rFont val="Century Gothic"/>
        <family val="2"/>
      </rPr>
      <t>mm x 450mm x 45° ECCENTRIC Y-PIECE</t>
    </r>
  </si>
  <si>
    <r>
      <t>Item P20 - 700</t>
    </r>
    <r>
      <rPr>
        <sz val="10"/>
        <rFont val="Aptos Narrow"/>
        <family val="2"/>
      </rPr>
      <t>Ø</t>
    </r>
    <r>
      <rPr>
        <sz val="10"/>
        <rFont val="Century Gothic"/>
        <family val="2"/>
      </rPr>
      <t>mm x 400mm SWIFT T-PIECE</t>
    </r>
  </si>
  <si>
    <t>Incl</t>
  </si>
  <si>
    <t>Incl.</t>
  </si>
  <si>
    <t>Date :08/08/2025</t>
  </si>
  <si>
    <t>Provide security for the duration of the project</t>
  </si>
  <si>
    <t>Contractual requirements:</t>
  </si>
  <si>
    <t>All Contractual requirements affecting the Contractor: The sum shall cover the Contractor's initial cost of providing surities, insurances as per the GCC and the Contract Data and any other financial obligations  of a preliminary and general nature.</t>
  </si>
  <si>
    <t>Establishment of Facilities  in the site:</t>
  </si>
  <si>
    <t>1.1.2.1</t>
  </si>
  <si>
    <t xml:space="preserve">Facilities for the Contractor: </t>
  </si>
  <si>
    <t xml:space="preserve">Offices &amp; storage facilities, workshops, ablutions, tools and equipment, </t>
  </si>
  <si>
    <t>plant, cranes,  water and electicity and any other facilities required</t>
  </si>
  <si>
    <t xml:space="preserve"> by the Contractor for the succesful completion of the project.</t>
  </si>
  <si>
    <t>1.1.2.2</t>
  </si>
  <si>
    <t>Facilities for the Client's agent</t>
  </si>
  <si>
    <t>Client's Agent facilities as described in PSAB 3.2  Engineer's Office in</t>
  </si>
  <si>
    <t>the Project Specifications:</t>
  </si>
  <si>
    <r>
      <t xml:space="preserve">Furnished office for the Project Manager's use </t>
    </r>
    <r>
      <rPr>
        <sz val="8"/>
        <rFont val="Century Gothic"/>
        <family val="2"/>
      </rPr>
      <t>(see item PSAB3.2 in the document)</t>
    </r>
  </si>
  <si>
    <t>Removal of all items established in terms of 1.1.2.1 above and shall</t>
  </si>
  <si>
    <t>provide for the restoring the Site to it's origonal state</t>
  </si>
  <si>
    <t xml:space="preserve">including carport and board room for site meetings as well as equipment  </t>
  </si>
  <si>
    <t>as described in PSAB 4</t>
  </si>
  <si>
    <t>CONTRACT JW14402</t>
  </si>
  <si>
    <t>1.2.7</t>
  </si>
  <si>
    <t>3.1.14</t>
  </si>
  <si>
    <t>3.1.15</t>
  </si>
  <si>
    <t>Turffontein Corridors of Freedom - Water Upgrade (Forest Hill New Tower and Pumpstation)</t>
  </si>
  <si>
    <r>
      <t>6mm</t>
    </r>
    <r>
      <rPr>
        <vertAlign val="superscript"/>
        <sz val="11"/>
        <rFont val="Century Gothic"/>
        <family val="2"/>
      </rPr>
      <t>2</t>
    </r>
    <r>
      <rPr>
        <sz val="11"/>
        <rFont val="Century Gothic"/>
        <family val="2"/>
      </rPr>
      <t xml:space="preserve"> 3 core with copper conductor (Towers)</t>
    </r>
  </si>
  <si>
    <r>
      <t>6mm</t>
    </r>
    <r>
      <rPr>
        <vertAlign val="superscript"/>
        <sz val="11"/>
        <rFont val="Century Gothic"/>
        <family val="2"/>
      </rPr>
      <t>2</t>
    </r>
    <r>
      <rPr>
        <sz val="11"/>
        <rFont val="Century Gothic"/>
        <family val="2"/>
      </rPr>
      <t xml:space="preserve"> 4 core with copper conductor (ECC) (Perimeter Lighting)</t>
    </r>
  </si>
  <si>
    <t>6.2.16</t>
  </si>
  <si>
    <t>6.2.17</t>
  </si>
  <si>
    <t>Site facilities and workshop</t>
  </si>
  <si>
    <t>12.1.18</t>
  </si>
  <si>
    <t>Provisional Sum for Lightning Protection (Reinstating) on Existing Tower</t>
  </si>
  <si>
    <t>Provisional Sum for Lightning Protection on New Tower</t>
  </si>
  <si>
    <t>Telecom/LAN outlet (100x100 flush draw box with cover plate)</t>
  </si>
  <si>
    <r>
      <t>m</t>
    </r>
    <r>
      <rPr>
        <vertAlign val="superscript"/>
        <sz val="11"/>
        <rFont val="Century Gothic"/>
        <family val="2"/>
      </rPr>
      <t>3</t>
    </r>
  </si>
  <si>
    <t>Date :08/09/2025</t>
  </si>
  <si>
    <t>Manufacture, corrosion protect, deliver and install the following items as specified in CITWIF. Lining: Solvent Free Epoxy, minimum dft 500 microns. Coating: Polyisobutene Visco (PIB) Elastic System with coating thickness of 2300 microns</t>
  </si>
  <si>
    <t>All steel pipe to be Grade X42, Pipe wall thickness for pipes with nominal diameter  ≤500mm – t = 4.5mm, Pipe wall thickness for pipes with nominal diameter  ⟩500mm - ≤700mm  – t = 5.2mm, Pipe wall thickness for pipes with nominal diameter  ⟩700mm - ≤900mm  – t = 6.0mm</t>
  </si>
  <si>
    <r>
      <t xml:space="preserve">Note for clarification </t>
    </r>
    <r>
      <rPr>
        <sz val="11"/>
        <color theme="1"/>
        <rFont val="Arial"/>
        <family val="2"/>
      </rPr>
      <t>– Pipe specials: Where JIS fittings is not available, Manufactured fittings will be allowed upon submission and approval of shop drawings, submitted by the contractor (manufactured as per BS 534-1990 as amended).</t>
    </r>
  </si>
  <si>
    <r>
      <t xml:space="preserve">Note for clarification </t>
    </r>
    <r>
      <rPr>
        <sz val="11"/>
        <color theme="1"/>
        <rFont val="Arial"/>
        <family val="2"/>
      </rPr>
      <t>– Corrosion protection of pipe couplings: System used shall be compatible with PIB coating system as specified for all pipework. Cost for material and labour for corrosion protection of couplings included in cost of pipe elements as per specification.</t>
    </r>
  </si>
  <si>
    <t>7.3.71</t>
  </si>
  <si>
    <t>7.3.72</t>
  </si>
  <si>
    <t>Description</t>
  </si>
  <si>
    <t>electrical &amp; Emergency Generator installation</t>
  </si>
  <si>
    <t>Rev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</si>
</sst>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brought forward from page&quot;\ ##"/>
    <numFmt numFmtId="165" formatCode="&quot;Bill of Quantities page number&quot;\ ##"/>
    <numFmt numFmtId="166" formatCode="&quot;Schedule sub total carried forward to page&quot;\ ##"/>
    <numFmt numFmtId="167" formatCode="&quot;-\schedule continued from page&quot;\ ##"/>
    <numFmt numFmtId="168" formatCode="&quot;-\schedule continued from page&quot;\ ##0.0"/>
    <numFmt numFmtId="169" formatCode="0.0%"/>
    <numFmt numFmtId="170" formatCode="#,##0.0"/>
    <numFmt numFmtId="171" formatCode="&quot;R&quot;\ #,##0.00"/>
    <numFmt numFmtId="172" formatCode="0.0"/>
    <numFmt numFmtId="173" formatCode="&quot;Road length =&quot;\ #####\ &quot;m&quot;"/>
    <numFmt numFmtId="174" formatCode="&quot;BOQ page number&quot;\ ##"/>
  </numFmts>
  <fonts count="57" x14ac:knownFonts="1">
    <font>
      <sz val="11"/>
      <color theme="1"/>
      <name val="Calibri"/>
      <family val="2"/>
      <scheme val="minor"/>
    </font>
    <font>
      <sz val="18"/>
      <name val="Arial"/>
      <family val="2"/>
    </font>
    <font>
      <sz val="48"/>
      <name val="Arial"/>
      <family val="2"/>
    </font>
    <font>
      <sz val="14"/>
      <name val="Arial"/>
      <family val="2"/>
    </font>
    <font>
      <sz val="12"/>
      <name val="Arial"/>
      <family val="2"/>
    </font>
    <font>
      <sz val="10"/>
      <name val="Arial"/>
      <family val="2"/>
    </font>
    <font>
      <b/>
      <sz val="11"/>
      <name val="Century Gothic"/>
      <family val="2"/>
    </font>
    <font>
      <b/>
      <sz val="12"/>
      <name val="Arial"/>
      <family val="2"/>
    </font>
    <font>
      <sz val="20"/>
      <name val="Copperplate Gothic Light"/>
      <family val="2"/>
    </font>
    <font>
      <b/>
      <sz val="14"/>
      <name val="Arial"/>
      <family val="2"/>
    </font>
    <font>
      <sz val="11"/>
      <name val="Century Gothic"/>
      <family val="2"/>
    </font>
    <font>
      <sz val="10"/>
      <name val="Century Gothic"/>
      <family val="2"/>
    </font>
    <font>
      <sz val="9"/>
      <name val="Century Gothic"/>
      <family val="2"/>
    </font>
    <font>
      <sz val="16"/>
      <name val="Copperplate Gothic Light"/>
      <family val="2"/>
    </font>
    <font>
      <sz val="10"/>
      <name val="Copperplate Gothic Light"/>
      <family val="2"/>
    </font>
    <font>
      <sz val="11"/>
      <name val="Copperplate Gothic Light"/>
      <family val="2"/>
    </font>
    <font>
      <sz val="12"/>
      <name val="Copperplate Gothic Light"/>
      <family val="2"/>
    </font>
    <font>
      <sz val="11"/>
      <name val="Calibri"/>
      <family val="2"/>
      <scheme val="minor"/>
    </font>
    <font>
      <sz val="20"/>
      <name val="Century Gothic"/>
      <family val="2"/>
    </font>
    <font>
      <sz val="12"/>
      <name val="Century Gothic"/>
      <family val="2"/>
    </font>
    <font>
      <sz val="8"/>
      <name val="Century Gothic"/>
      <family val="2"/>
    </font>
    <font>
      <sz val="18"/>
      <name val="Century Gothic"/>
      <family val="2"/>
    </font>
    <font>
      <sz val="12"/>
      <name val="Calibri"/>
      <family val="2"/>
      <scheme val="minor"/>
    </font>
    <font>
      <sz val="14"/>
      <name val="Century Gothic"/>
      <family val="2"/>
    </font>
    <font>
      <sz val="16"/>
      <name val="Century Gothic"/>
      <family val="2"/>
    </font>
    <font>
      <sz val="14"/>
      <name val="Copperplate Gothic Light"/>
      <family val="2"/>
    </font>
    <font>
      <b/>
      <sz val="18"/>
      <name val="Copperplate Gothic Light"/>
      <family val="2"/>
    </font>
    <font>
      <sz val="18"/>
      <name val="Copperplate Gothic Light"/>
      <family val="2"/>
    </font>
    <font>
      <b/>
      <sz val="48"/>
      <name val="Copperplate Gothic Light"/>
      <family val="2"/>
    </font>
    <font>
      <sz val="14"/>
      <name val="Calibri"/>
      <family val="2"/>
      <scheme val="minor"/>
    </font>
    <font>
      <b/>
      <sz val="18"/>
      <name val="Century Gothic"/>
      <family val="2"/>
    </font>
    <font>
      <b/>
      <sz val="16"/>
      <name val="Century Gothic"/>
      <family val="2"/>
    </font>
    <font>
      <b/>
      <sz val="14"/>
      <name val="Century Gothic"/>
      <family val="2"/>
    </font>
    <font>
      <b/>
      <sz val="14"/>
      <name val="Copperplate Gothic Light"/>
      <family val="2"/>
    </font>
    <font>
      <b/>
      <sz val="10"/>
      <name val="Century Gothic"/>
      <family val="2"/>
    </font>
    <font>
      <sz val="14"/>
      <name val="Copperplate Gothic Bold"/>
      <family val="2"/>
    </font>
    <font>
      <sz val="26"/>
      <name val="Copperplate Gothic Light"/>
      <family val="2"/>
    </font>
    <font>
      <sz val="11"/>
      <name val="Times New Roman"/>
      <family val="1"/>
    </font>
    <font>
      <b/>
      <sz val="9"/>
      <name val="Century Gothic"/>
      <family val="2"/>
    </font>
    <font>
      <sz val="24"/>
      <name val="Copperplate Gothic Light"/>
      <family val="2"/>
    </font>
    <font>
      <b/>
      <sz val="12"/>
      <name val="HGMaruGothicMPRO"/>
      <family val="2"/>
      <charset val="128"/>
    </font>
    <font>
      <sz val="8"/>
      <name val="Calibri"/>
      <family val="2"/>
      <scheme val="minor"/>
    </font>
    <font>
      <b/>
      <sz val="10"/>
      <name val="Arial"/>
      <family val="2"/>
    </font>
    <font>
      <b/>
      <u/>
      <sz val="11"/>
      <name val="Century Gothic"/>
      <family val="2"/>
    </font>
    <font>
      <b/>
      <sz val="12"/>
      <name val="Century Gothic"/>
      <family val="2"/>
    </font>
    <font>
      <sz val="11"/>
      <name val="Century Gothic"/>
      <family val="1"/>
    </font>
    <font>
      <sz val="11"/>
      <name val="Comic Sans MS"/>
      <family val="4"/>
    </font>
    <font>
      <b/>
      <sz val="11"/>
      <color theme="1"/>
      <name val="Calibri"/>
      <family val="2"/>
      <scheme val="minor"/>
    </font>
    <font>
      <u/>
      <sz val="11"/>
      <name val="Century Gothic"/>
      <family val="2"/>
    </font>
    <font>
      <sz val="10"/>
      <name val="Aptos Narrow"/>
      <family val="2"/>
    </font>
    <font>
      <sz val="16"/>
      <name val="Aptos Narrow"/>
      <family val="2"/>
    </font>
    <font>
      <vertAlign val="superscript"/>
      <sz val="11"/>
      <name val="Century Gothic"/>
      <family val="2"/>
    </font>
    <font>
      <sz val="12"/>
      <name val="Aptos"/>
      <family val="2"/>
    </font>
    <font>
      <b/>
      <sz val="11"/>
      <color theme="1"/>
      <name val="Arial"/>
      <family val="2"/>
    </font>
    <font>
      <sz val="11"/>
      <color theme="1"/>
      <name val="Arial"/>
      <family val="2"/>
    </font>
    <font>
      <sz val="11"/>
      <name val="Arial"/>
      <family val="2"/>
    </font>
    <font>
      <b/>
      <sz val="12"/>
      <name val="Copperplate Gothic Light"/>
      <family val="2"/>
    </font>
  </fonts>
  <fills count="7">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s>
  <borders count="9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theme="1" tint="0.499984740745262"/>
      </right>
      <top style="medium">
        <color indexed="64"/>
      </top>
      <bottom/>
      <diagonal/>
    </border>
    <border>
      <left style="thin">
        <color indexed="64"/>
      </left>
      <right style="thin">
        <color theme="1" tint="0.499984740745262"/>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rgb="FFFFFF00"/>
      </bottom>
      <diagonal/>
    </border>
    <border>
      <left style="thin">
        <color indexed="64"/>
      </left>
      <right/>
      <top/>
      <bottom style="thin">
        <color rgb="FFFFFF00"/>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theme="2" tint="-0.24994659260841701"/>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rgb="FFFFFF00"/>
      </top>
      <bottom/>
      <diagonal/>
    </border>
    <border>
      <left style="double">
        <color theme="1" tint="0.499984740745262"/>
      </left>
      <right style="thin">
        <color theme="1" tint="0.499984740745262"/>
      </right>
      <top/>
      <bottom style="thin">
        <color rgb="FFFFFF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1" tint="0.499984740745262"/>
      </left>
      <right style="thin">
        <color theme="1" tint="0.499984740745262"/>
      </right>
      <top style="thin">
        <color rgb="FFFFFF00"/>
      </top>
      <bottom/>
      <diagonal/>
    </border>
    <border>
      <left style="thin">
        <color theme="1" tint="0.499984740745262"/>
      </left>
      <right style="medium">
        <color indexed="64"/>
      </right>
      <top/>
      <bottom/>
      <diagonal/>
    </border>
    <border>
      <left style="thin">
        <color indexed="64"/>
      </left>
      <right/>
      <top/>
      <bottom/>
      <diagonal/>
    </border>
    <border>
      <left style="double">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rgb="FFFFFF00"/>
      </bottom>
      <diagonal/>
    </border>
    <border>
      <left style="medium">
        <color indexed="64"/>
      </left>
      <right style="thin">
        <color indexed="64"/>
      </right>
      <top style="thin">
        <color rgb="FFFFFF00"/>
      </top>
      <bottom/>
      <diagonal/>
    </border>
    <border>
      <left style="double">
        <color theme="1" tint="0.499984740745262"/>
      </left>
      <right style="thin">
        <color theme="1" tint="0.499984740745262"/>
      </right>
      <top style="thin">
        <color rgb="FFFFFF00"/>
      </top>
      <bottom/>
      <diagonal/>
    </border>
    <border>
      <left style="thin">
        <color theme="1" tint="0.499984740745262"/>
      </left>
      <right style="medium">
        <color indexed="64"/>
      </right>
      <top style="thin">
        <color rgb="FFFFFF00"/>
      </top>
      <bottom/>
      <diagonal/>
    </border>
    <border>
      <left style="thin">
        <color theme="1" tint="0.499984740745262"/>
      </left>
      <right style="medium">
        <color indexed="64"/>
      </right>
      <top/>
      <bottom style="thin">
        <color rgb="FFFFFF00"/>
      </bottom>
      <diagonal/>
    </border>
    <border>
      <left/>
      <right style="medium">
        <color indexed="64"/>
      </right>
      <top/>
      <bottom style="thin">
        <color indexed="64"/>
      </bottom>
      <diagonal/>
    </border>
    <border>
      <left/>
      <right/>
      <top/>
      <bottom style="thin">
        <color indexed="64"/>
      </bottom>
      <diagonal/>
    </border>
    <border>
      <left style="double">
        <color theme="1" tint="0.499984740745262"/>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right style="thin">
        <color indexed="64"/>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indexed="64"/>
      </top>
      <bottom/>
      <diagonal/>
    </border>
    <border>
      <left style="thin">
        <color theme="1" tint="0.499984740745262"/>
      </left>
      <right/>
      <top/>
      <bottom/>
      <diagonal/>
    </border>
    <border>
      <left style="medium">
        <color indexed="64"/>
      </left>
      <right style="thin">
        <color indexed="64"/>
      </right>
      <top/>
      <bottom/>
      <diagonal/>
    </border>
    <border>
      <left/>
      <right/>
      <top style="thin">
        <color indexed="64"/>
      </top>
      <bottom/>
      <diagonal/>
    </border>
    <border>
      <left style="double">
        <color theme="1" tint="0.499984740745262"/>
      </left>
      <right style="thin">
        <color theme="1" tint="0.499984740745262"/>
      </right>
      <top style="medium">
        <color indexed="64"/>
      </top>
      <bottom/>
      <diagonal/>
    </border>
    <border>
      <left style="thin">
        <color theme="1" tint="0.499984740745262"/>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bottom style="medium">
        <color indexed="64"/>
      </bottom>
      <diagonal/>
    </border>
    <border>
      <left/>
      <right style="double">
        <color theme="1" tint="0.499984740745262"/>
      </right>
      <top style="medium">
        <color indexed="64"/>
      </top>
      <bottom/>
      <diagonal/>
    </border>
    <border>
      <left/>
      <right style="double">
        <color theme="1" tint="0.499984740745262"/>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double">
        <color theme="1" tint="0.499984740745262"/>
      </right>
      <top/>
      <bottom/>
      <diagonal/>
    </border>
    <border>
      <left style="thin">
        <color indexed="64"/>
      </left>
      <right style="thin">
        <color indexed="64"/>
      </right>
      <top style="thin">
        <color indexed="64"/>
      </top>
      <bottom/>
      <diagonal/>
    </border>
    <border>
      <left/>
      <right/>
      <top/>
      <bottom style="thin">
        <color theme="1" tint="0.499984740745262"/>
      </bottom>
      <diagonal/>
    </border>
    <border>
      <left style="thin">
        <color indexed="64"/>
      </left>
      <right/>
      <top style="thin">
        <color indexed="64"/>
      </top>
      <bottom/>
      <diagonal/>
    </border>
    <border>
      <left/>
      <right style="thin">
        <color theme="1" tint="0.499984740745262"/>
      </right>
      <top style="thin">
        <color indexed="64"/>
      </top>
      <bottom/>
      <diagonal/>
    </border>
    <border>
      <left/>
      <right style="thin">
        <color theme="1" tint="0.499984740745262"/>
      </right>
      <top/>
      <bottom/>
      <diagonal/>
    </border>
    <border>
      <left style="thin">
        <color indexed="64"/>
      </left>
      <right/>
      <top/>
      <bottom style="thin">
        <color indexed="64"/>
      </bottom>
      <diagonal/>
    </border>
    <border>
      <left/>
      <right style="thin">
        <color theme="1" tint="0.499984740745262"/>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theme="1" tint="0.499984740745262"/>
      </right>
      <top style="medium">
        <color indexed="64"/>
      </top>
      <bottom style="medium">
        <color indexed="64"/>
      </bottom>
      <diagonal/>
    </border>
    <border>
      <left/>
      <right/>
      <top style="thin">
        <color theme="1" tint="0.499984740745262"/>
      </top>
      <bottom/>
      <diagonal/>
    </border>
    <border>
      <left style="double">
        <color theme="1" tint="0.499984740745262"/>
      </left>
      <right/>
      <top/>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thin">
        <color theme="5" tint="-0.499984740745262"/>
      </right>
      <top style="medium">
        <color indexed="64"/>
      </top>
      <bottom/>
      <diagonal/>
    </border>
    <border>
      <left style="thin">
        <color theme="5" tint="-0.499984740745262"/>
      </left>
      <right style="thin">
        <color theme="5" tint="-0.499984740745262"/>
      </right>
      <top style="medium">
        <color indexed="64"/>
      </top>
      <bottom/>
      <diagonal/>
    </border>
    <border>
      <left style="thin">
        <color theme="5" tint="-0.499984740745262"/>
      </left>
      <right style="double">
        <color theme="1" tint="0.499984740745262"/>
      </right>
      <top style="medium">
        <color indexed="64"/>
      </top>
      <bottom/>
      <diagonal/>
    </border>
    <border>
      <left style="double">
        <color theme="1" tint="0.499984740745262"/>
      </left>
      <right style="thin">
        <color indexed="64"/>
      </right>
      <top style="medium">
        <color indexed="64"/>
      </top>
      <bottom/>
      <diagonal/>
    </border>
    <border>
      <left style="medium">
        <color indexed="64"/>
      </left>
      <right style="thin">
        <color theme="5" tint="-0.499984740745262"/>
      </right>
      <top/>
      <bottom style="medium">
        <color indexed="64"/>
      </bottom>
      <diagonal/>
    </border>
    <border>
      <left style="thin">
        <color theme="5" tint="-0.499984740745262"/>
      </left>
      <right style="thin">
        <color theme="5" tint="-0.499984740745262"/>
      </right>
      <top/>
      <bottom style="medium">
        <color indexed="64"/>
      </bottom>
      <diagonal/>
    </border>
    <border>
      <left style="thin">
        <color theme="5" tint="-0.499984740745262"/>
      </left>
      <right style="double">
        <color theme="1" tint="0.499984740745262"/>
      </right>
      <top/>
      <bottom style="medium">
        <color indexed="64"/>
      </bottom>
      <diagonal/>
    </border>
    <border>
      <left style="double">
        <color theme="1" tint="0.499984740745262"/>
      </left>
      <right style="thin">
        <color indexed="64"/>
      </right>
      <top/>
      <bottom style="medium">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medium">
        <color indexed="64"/>
      </top>
      <bottom style="medium">
        <color indexed="64"/>
      </bottom>
      <diagonal/>
    </border>
    <border>
      <left/>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theme="1" tint="0.499984740745262"/>
      </top>
      <bottom/>
      <diagonal/>
    </border>
    <border>
      <left style="thin">
        <color theme="1" tint="0.499984740745262"/>
      </left>
      <right style="medium">
        <color indexed="64"/>
      </right>
      <top/>
      <bottom style="thin">
        <color indexed="64"/>
      </bottom>
      <diagonal/>
    </border>
    <border>
      <left style="medium">
        <color indexed="64"/>
      </left>
      <right style="medium">
        <color indexed="64"/>
      </right>
      <top/>
      <bottom style="thin">
        <color theme="1" tint="0.499984740745262"/>
      </bottom>
      <diagonal/>
    </border>
  </borders>
  <cellStyleXfs count="6">
    <xf numFmtId="0" fontId="0" fillId="0" borderId="0"/>
    <xf numFmtId="0" fontId="4" fillId="0" borderId="0">
      <alignment vertical="top"/>
    </xf>
    <xf numFmtId="0" fontId="4" fillId="0" borderId="0">
      <alignment vertical="top"/>
    </xf>
    <xf numFmtId="0" fontId="4" fillId="0" borderId="0">
      <alignment vertical="top"/>
    </xf>
    <xf numFmtId="0" fontId="5" fillId="0" borderId="0"/>
    <xf numFmtId="0" fontId="5" fillId="0" borderId="0"/>
  </cellStyleXfs>
  <cellXfs count="527">
    <xf numFmtId="0" fontId="0" fillId="0" borderId="0" xfId="0"/>
    <xf numFmtId="169" fontId="7" fillId="2" borderId="0" xfId="1" applyNumberFormat="1" applyFont="1" applyFill="1" applyAlignment="1"/>
    <xf numFmtId="0" fontId="7" fillId="2" borderId="20" xfId="1" applyFont="1" applyFill="1" applyBorder="1" applyAlignment="1"/>
    <xf numFmtId="10" fontId="7" fillId="2" borderId="0" xfId="1" applyNumberFormat="1" applyFont="1" applyFill="1" applyAlignment="1"/>
    <xf numFmtId="2" fontId="10" fillId="2" borderId="36" xfId="0" applyNumberFormat="1" applyFont="1" applyFill="1" applyBorder="1" applyAlignment="1">
      <alignment horizontal="right" vertical="center"/>
    </xf>
    <xf numFmtId="4" fontId="10" fillId="2" borderId="36" xfId="5" applyNumberFormat="1" applyFont="1" applyFill="1" applyBorder="1" applyAlignment="1">
      <alignment horizontal="right" vertical="center"/>
    </xf>
    <xf numFmtId="4" fontId="10" fillId="2" borderId="36" xfId="0" applyNumberFormat="1" applyFont="1" applyFill="1" applyBorder="1" applyAlignment="1">
      <alignment horizontal="right" vertical="center"/>
    </xf>
    <xf numFmtId="4" fontId="10" fillId="2" borderId="36" xfId="4" applyNumberFormat="1" applyFont="1" applyFill="1" applyBorder="1" applyAlignment="1">
      <alignment horizontal="right" vertical="center"/>
    </xf>
    <xf numFmtId="2" fontId="10" fillId="2" borderId="48" xfId="0" applyNumberFormat="1" applyFont="1" applyFill="1" applyBorder="1" applyAlignment="1">
      <alignment horizontal="right" vertical="center"/>
    </xf>
    <xf numFmtId="4" fontId="10" fillId="2" borderId="49" xfId="5" applyNumberFormat="1" applyFont="1" applyFill="1" applyBorder="1" applyAlignment="1">
      <alignment horizontal="right" vertical="center"/>
    </xf>
    <xf numFmtId="2" fontId="10" fillId="2" borderId="49" xfId="0" applyNumberFormat="1" applyFont="1" applyFill="1" applyBorder="1" applyAlignment="1">
      <alignment horizontal="right" vertical="center"/>
    </xf>
    <xf numFmtId="2" fontId="10" fillId="2" borderId="37" xfId="0" applyNumberFormat="1" applyFont="1" applyFill="1" applyBorder="1" applyAlignment="1">
      <alignment horizontal="right" vertical="center"/>
    </xf>
    <xf numFmtId="2" fontId="11" fillId="2" borderId="36" xfId="0" applyNumberFormat="1" applyFont="1" applyFill="1" applyBorder="1" applyAlignment="1">
      <alignment horizontal="right" vertical="center"/>
    </xf>
    <xf numFmtId="4" fontId="11" fillId="2" borderId="36" xfId="0" applyNumberFormat="1" applyFont="1" applyFill="1" applyBorder="1" applyAlignment="1">
      <alignment horizontal="right" vertical="center"/>
    </xf>
    <xf numFmtId="2" fontId="12" fillId="2" borderId="36" xfId="0" applyNumberFormat="1" applyFont="1" applyFill="1" applyBorder="1" applyAlignment="1">
      <alignment horizontal="right" vertical="center"/>
    </xf>
    <xf numFmtId="4" fontId="12" fillId="2" borderId="36" xfId="0" applyNumberFormat="1" applyFont="1" applyFill="1" applyBorder="1" applyAlignment="1">
      <alignment horizontal="right" vertical="center"/>
    </xf>
    <xf numFmtId="3" fontId="12" fillId="2" borderId="36" xfId="0" applyNumberFormat="1" applyFont="1" applyFill="1" applyBorder="1" applyAlignment="1">
      <alignment horizontal="right" vertical="center"/>
    </xf>
    <xf numFmtId="4" fontId="12" fillId="4" borderId="36" xfId="0" applyNumberFormat="1" applyFont="1" applyFill="1" applyBorder="1" applyAlignment="1">
      <alignment horizontal="right" vertical="center"/>
    </xf>
    <xf numFmtId="2" fontId="12" fillId="4" borderId="45" xfId="0" applyNumberFormat="1" applyFont="1" applyFill="1" applyBorder="1" applyAlignment="1">
      <alignment horizontal="right" vertical="center"/>
    </xf>
    <xf numFmtId="2" fontId="10" fillId="2" borderId="32" xfId="0" applyNumberFormat="1" applyFont="1" applyFill="1" applyBorder="1" applyAlignment="1">
      <alignment horizontal="right" vertical="center"/>
    </xf>
    <xf numFmtId="3" fontId="10" fillId="2" borderId="36" xfId="4" applyNumberFormat="1" applyFont="1" applyFill="1" applyBorder="1" applyAlignment="1">
      <alignment horizontal="right" vertical="center"/>
    </xf>
    <xf numFmtId="4" fontId="10" fillId="0" borderId="36" xfId="4" applyNumberFormat="1" applyFont="1" applyBorder="1" applyAlignment="1">
      <alignment horizontal="right" vertical="center"/>
    </xf>
    <xf numFmtId="4" fontId="10" fillId="0" borderId="36" xfId="0" applyNumberFormat="1" applyFont="1" applyBorder="1" applyAlignment="1">
      <alignment horizontal="right" vertical="center"/>
    </xf>
    <xf numFmtId="3" fontId="10" fillId="0" borderId="36" xfId="4" applyNumberFormat="1" applyFont="1" applyBorder="1" applyAlignment="1">
      <alignment horizontal="right" vertical="center"/>
    </xf>
    <xf numFmtId="4" fontId="10" fillId="2" borderId="33" xfId="4" applyNumberFormat="1" applyFont="1" applyFill="1" applyBorder="1" applyAlignment="1">
      <alignment horizontal="right" vertical="center"/>
    </xf>
    <xf numFmtId="4" fontId="10" fillId="2" borderId="33" xfId="0" applyNumberFormat="1" applyFont="1" applyFill="1" applyBorder="1" applyAlignment="1">
      <alignment vertical="center"/>
    </xf>
    <xf numFmtId="0" fontId="13" fillId="2" borderId="1" xfId="0" applyFont="1" applyFill="1" applyBorder="1" applyAlignment="1">
      <alignment vertical="center"/>
    </xf>
    <xf numFmtId="0" fontId="8" fillId="2" borderId="1" xfId="0" applyFont="1" applyFill="1" applyBorder="1" applyAlignment="1">
      <alignment vertical="center"/>
    </xf>
    <xf numFmtId="0" fontId="14" fillId="2" borderId="1" xfId="0" applyFont="1" applyFill="1" applyBorder="1" applyAlignment="1">
      <alignment vertical="center"/>
    </xf>
    <xf numFmtId="0" fontId="15" fillId="2" borderId="1" xfId="0" applyFont="1" applyFill="1" applyBorder="1" applyAlignment="1">
      <alignment vertical="center"/>
    </xf>
    <xf numFmtId="0" fontId="14" fillId="2" borderId="2" xfId="0" applyFont="1" applyFill="1" applyBorder="1" applyAlignment="1">
      <alignment vertical="center"/>
    </xf>
    <xf numFmtId="0" fontId="8" fillId="2" borderId="0" xfId="0" applyFont="1" applyFill="1" applyAlignment="1">
      <alignment vertical="center"/>
    </xf>
    <xf numFmtId="0" fontId="14" fillId="2" borderId="0" xfId="0" applyFont="1" applyFill="1" applyAlignment="1">
      <alignment vertical="center"/>
    </xf>
    <xf numFmtId="0" fontId="14" fillId="2" borderId="3" xfId="0" applyFont="1" applyFill="1" applyBorder="1" applyAlignment="1">
      <alignment vertical="center"/>
    </xf>
    <xf numFmtId="0" fontId="16" fillId="2" borderId="4"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7" fillId="2" borderId="0" xfId="0" applyFont="1" applyFill="1" applyAlignment="1">
      <alignment vertical="center"/>
    </xf>
    <xf numFmtId="0" fontId="23" fillId="2" borderId="6" xfId="0" applyFont="1" applyFill="1" applyBorder="1" applyAlignment="1">
      <alignment vertical="center"/>
    </xf>
    <xf numFmtId="0" fontId="23" fillId="2" borderId="0" xfId="0" applyFont="1" applyFill="1" applyAlignment="1">
      <alignment vertical="center"/>
    </xf>
    <xf numFmtId="0" fontId="23" fillId="2" borderId="0" xfId="0" applyFont="1" applyFill="1" applyAlignment="1">
      <alignment horizontal="center" vertical="center"/>
    </xf>
    <xf numFmtId="3" fontId="23" fillId="2" borderId="0" xfId="0" applyNumberFormat="1" applyFont="1" applyFill="1" applyAlignment="1">
      <alignment vertical="center"/>
    </xf>
    <xf numFmtId="4" fontId="23" fillId="2" borderId="0" xfId="0" applyNumberFormat="1" applyFont="1" applyFill="1" applyAlignment="1">
      <alignment vertical="center"/>
    </xf>
    <xf numFmtId="4" fontId="23" fillId="2" borderId="3" xfId="0" applyNumberFormat="1" applyFont="1" applyFill="1" applyBorder="1" applyAlignment="1">
      <alignment vertical="center"/>
    </xf>
    <xf numFmtId="0" fontId="4" fillId="0" borderId="0" xfId="2" applyAlignment="1"/>
    <xf numFmtId="0" fontId="5" fillId="2" borderId="6" xfId="0" applyFont="1" applyFill="1" applyBorder="1" applyAlignment="1">
      <alignment vertical="center"/>
    </xf>
    <xf numFmtId="0" fontId="5" fillId="2" borderId="0" xfId="0" applyFont="1" applyFill="1" applyAlignment="1">
      <alignment vertical="center"/>
    </xf>
    <xf numFmtId="0" fontId="5" fillId="2" borderId="3" xfId="0" applyFont="1" applyFill="1" applyBorder="1" applyAlignment="1">
      <alignment vertical="center"/>
    </xf>
    <xf numFmtId="0" fontId="1" fillId="2" borderId="6" xfId="0" applyFont="1" applyFill="1" applyBorder="1" applyAlignment="1">
      <alignment vertical="center"/>
    </xf>
    <xf numFmtId="0" fontId="1" fillId="2" borderId="3" xfId="0" applyFont="1" applyFill="1" applyBorder="1" applyAlignment="1">
      <alignment vertical="center"/>
    </xf>
    <xf numFmtId="0" fontId="4" fillId="0" borderId="0" xfId="1" applyAlignment="1">
      <alignment vertical="center"/>
    </xf>
    <xf numFmtId="0" fontId="4" fillId="0" borderId="0" xfId="2" applyAlignment="1">
      <alignment vertical="center"/>
    </xf>
    <xf numFmtId="0" fontId="13" fillId="2" borderId="10" xfId="0" applyFont="1" applyFill="1" applyBorder="1" applyAlignment="1">
      <alignment vertical="center"/>
    </xf>
    <xf numFmtId="0" fontId="14" fillId="2" borderId="1" xfId="0" applyFont="1" applyFill="1" applyBorder="1" applyAlignment="1">
      <alignment horizontal="center" vertical="center"/>
    </xf>
    <xf numFmtId="0" fontId="4" fillId="0" borderId="0" xfId="3" applyAlignment="1"/>
    <xf numFmtId="0" fontId="8" fillId="2" borderId="6" xfId="0" applyFont="1" applyFill="1" applyBorder="1" applyAlignment="1">
      <alignment vertical="center"/>
    </xf>
    <xf numFmtId="0" fontId="14" fillId="2" borderId="0" xfId="0" applyFont="1" applyFill="1" applyAlignment="1">
      <alignment horizontal="center" vertical="center"/>
    </xf>
    <xf numFmtId="0" fontId="16" fillId="2" borderId="11" xfId="0" applyFont="1" applyFill="1" applyBorder="1" applyAlignment="1">
      <alignment vertical="center"/>
    </xf>
    <xf numFmtId="0" fontId="14" fillId="2" borderId="4" xfId="0" applyFont="1" applyFill="1" applyBorder="1" applyAlignment="1">
      <alignment horizontal="center" vertical="center"/>
    </xf>
    <xf numFmtId="0" fontId="17" fillId="2" borderId="0" xfId="0" applyFont="1" applyFill="1" applyAlignment="1">
      <alignment horizontal="center" vertical="center"/>
    </xf>
    <xf numFmtId="0" fontId="13" fillId="2" borderId="0" xfId="0" applyFont="1" applyFill="1" applyAlignment="1">
      <alignment vertical="center"/>
    </xf>
    <xf numFmtId="0" fontId="19" fillId="2" borderId="0" xfId="0" applyFont="1" applyFill="1" applyAlignment="1">
      <alignment horizontal="center" vertical="center"/>
    </xf>
    <xf numFmtId="0" fontId="30" fillId="2" borderId="0" xfId="0" applyFont="1" applyFill="1" applyAlignment="1">
      <alignment vertical="center"/>
    </xf>
    <xf numFmtId="0" fontId="5" fillId="2" borderId="0" xfId="0" applyFont="1" applyFill="1" applyAlignment="1">
      <alignment horizontal="center" vertical="center"/>
    </xf>
    <xf numFmtId="0" fontId="31" fillId="2" borderId="0" xfId="0" applyFont="1" applyFill="1" applyAlignment="1">
      <alignment vertical="center"/>
    </xf>
    <xf numFmtId="0" fontId="32" fillId="2" borderId="14" xfId="0" quotePrefix="1" applyFont="1" applyFill="1" applyBorder="1" applyAlignment="1">
      <alignment horizontal="left" vertical="center"/>
    </xf>
    <xf numFmtId="164" fontId="32" fillId="2" borderId="15" xfId="0" applyNumberFormat="1" applyFont="1" applyFill="1" applyBorder="1" applyAlignment="1">
      <alignment horizontal="center" vertical="center"/>
    </xf>
    <xf numFmtId="164" fontId="32" fillId="2" borderId="15" xfId="0" applyNumberFormat="1" applyFont="1" applyFill="1" applyBorder="1" applyAlignment="1">
      <alignment horizontal="left" vertical="center"/>
    </xf>
    <xf numFmtId="0" fontId="32" fillId="2" borderId="15" xfId="0" applyFont="1" applyFill="1" applyBorder="1" applyAlignment="1">
      <alignment vertical="center"/>
    </xf>
    <xf numFmtId="4" fontId="6" fillId="2" borderId="16" xfId="0" applyNumberFormat="1" applyFont="1" applyFill="1" applyBorder="1" applyAlignment="1">
      <alignment vertical="center"/>
    </xf>
    <xf numFmtId="0" fontId="32" fillId="2" borderId="17" xfId="0" quotePrefix="1" applyFont="1" applyFill="1" applyBorder="1" applyAlignment="1">
      <alignment horizontal="left" vertical="center"/>
    </xf>
    <xf numFmtId="0" fontId="32" fillId="2" borderId="18" xfId="0" applyFont="1" applyFill="1" applyBorder="1" applyAlignment="1">
      <alignment vertical="center"/>
    </xf>
    <xf numFmtId="0" fontId="32" fillId="2" borderId="18" xfId="0" applyFont="1" applyFill="1" applyBorder="1" applyAlignment="1">
      <alignment horizontal="center" vertical="center"/>
    </xf>
    <xf numFmtId="3" fontId="32" fillId="2" borderId="18" xfId="0" applyNumberFormat="1" applyFont="1" applyFill="1" applyBorder="1" applyAlignment="1">
      <alignment horizontal="center" vertical="center"/>
    </xf>
    <xf numFmtId="3" fontId="32" fillId="2" borderId="18" xfId="0" applyNumberFormat="1" applyFont="1" applyFill="1" applyBorder="1" applyAlignment="1">
      <alignment horizontal="right" vertical="center"/>
    </xf>
    <xf numFmtId="4" fontId="32" fillId="2" borderId="19" xfId="0" applyNumberFormat="1" applyFont="1" applyFill="1" applyBorder="1" applyAlignment="1">
      <alignment vertical="center"/>
    </xf>
    <xf numFmtId="4" fontId="10" fillId="2" borderId="20" xfId="0" applyNumberFormat="1" applyFont="1" applyFill="1" applyBorder="1" applyAlignment="1">
      <alignment vertical="center"/>
    </xf>
    <xf numFmtId="167" fontId="25" fillId="2" borderId="14" xfId="4" quotePrefix="1" applyNumberFormat="1" applyFont="1" applyFill="1" applyBorder="1" applyAlignment="1">
      <alignment horizontal="centerContinuous" vertical="center"/>
    </xf>
    <xf numFmtId="168" fontId="33" fillId="2" borderId="15" xfId="4" applyNumberFormat="1" applyFont="1" applyFill="1" applyBorder="1" applyAlignment="1">
      <alignment horizontal="centerContinuous" vertical="center"/>
    </xf>
    <xf numFmtId="168" fontId="25" fillId="2" borderId="15" xfId="4" applyNumberFormat="1" applyFont="1" applyFill="1" applyBorder="1" applyAlignment="1">
      <alignment horizontal="centerContinuous" vertical="center"/>
    </xf>
    <xf numFmtId="168" fontId="3" fillId="2" borderId="15" xfId="4" applyNumberFormat="1" applyFont="1" applyFill="1" applyBorder="1" applyAlignment="1">
      <alignment horizontal="centerContinuous" vertical="center"/>
    </xf>
    <xf numFmtId="4" fontId="10" fillId="2" borderId="20" xfId="4" applyNumberFormat="1" applyFont="1" applyFill="1" applyBorder="1" applyAlignment="1">
      <alignment vertical="center"/>
    </xf>
    <xf numFmtId="0" fontId="4" fillId="0" borderId="0" xfId="1" applyAlignment="1">
      <alignment horizontal="center" vertical="center"/>
    </xf>
    <xf numFmtId="0" fontId="4" fillId="0" borderId="0" xfId="3" applyAlignment="1">
      <alignment vertical="center"/>
    </xf>
    <xf numFmtId="0" fontId="4" fillId="0" borderId="0" xfId="3" applyAlignment="1">
      <alignment horizontal="center" vertical="center"/>
    </xf>
    <xf numFmtId="0" fontId="4" fillId="0" borderId="0" xfId="3" applyAlignment="1">
      <alignment horizontal="center"/>
    </xf>
    <xf numFmtId="0" fontId="4" fillId="0" borderId="0" xfId="1" applyAlignment="1"/>
    <xf numFmtId="9" fontId="4" fillId="0" borderId="0" xfId="1" applyNumberFormat="1" applyAlignment="1"/>
    <xf numFmtId="0" fontId="5" fillId="2" borderId="0" xfId="4" applyFill="1" applyAlignment="1">
      <alignment vertical="center"/>
    </xf>
    <xf numFmtId="4" fontId="5" fillId="2" borderId="0" xfId="4" applyNumberFormat="1" applyFill="1" applyAlignment="1">
      <alignment vertical="center"/>
    </xf>
    <xf numFmtId="4" fontId="20" fillId="2" borderId="24" xfId="4" applyNumberFormat="1" applyFont="1" applyFill="1" applyBorder="1" applyAlignment="1">
      <alignment horizontal="centerContinuous" vertical="center"/>
    </xf>
    <xf numFmtId="4" fontId="11" fillId="2" borderId="25" xfId="4" applyNumberFormat="1" applyFont="1" applyFill="1" applyBorder="1" applyAlignment="1">
      <alignment horizontal="center" vertical="center"/>
    </xf>
    <xf numFmtId="0" fontId="5" fillId="2" borderId="6" xfId="4" applyFill="1" applyBorder="1" applyAlignment="1">
      <alignment vertical="center"/>
    </xf>
    <xf numFmtId="0" fontId="19" fillId="2" borderId="0" xfId="4" applyFont="1" applyFill="1" applyAlignment="1">
      <alignment horizontal="center" vertical="center"/>
    </xf>
    <xf numFmtId="0" fontId="30" fillId="2" borderId="0" xfId="4" applyFont="1" applyFill="1" applyAlignment="1">
      <alignment vertical="center"/>
    </xf>
    <xf numFmtId="0" fontId="5" fillId="2" borderId="3" xfId="4" applyFill="1" applyBorder="1" applyAlignment="1">
      <alignment vertical="center"/>
    </xf>
    <xf numFmtId="0" fontId="31" fillId="2" borderId="0" xfId="4" applyFont="1" applyFill="1" applyAlignment="1">
      <alignment vertical="center"/>
    </xf>
    <xf numFmtId="0" fontId="15" fillId="2" borderId="0" xfId="4" applyFont="1" applyFill="1" applyAlignment="1">
      <alignment vertical="center"/>
    </xf>
    <xf numFmtId="0" fontId="32" fillId="2" borderId="14" xfId="4" quotePrefix="1" applyFont="1" applyFill="1" applyBorder="1" applyAlignment="1">
      <alignment horizontal="left" vertical="center"/>
    </xf>
    <xf numFmtId="0" fontId="32" fillId="2" borderId="15" xfId="4" applyFont="1" applyFill="1" applyBorder="1" applyAlignment="1">
      <alignment vertical="center"/>
    </xf>
    <xf numFmtId="0" fontId="32" fillId="2" borderId="15" xfId="4" applyFont="1" applyFill="1" applyBorder="1" applyAlignment="1">
      <alignment horizontal="center" vertical="center"/>
    </xf>
    <xf numFmtId="4" fontId="32" fillId="2" borderId="15" xfId="4" applyNumberFormat="1" applyFont="1" applyFill="1" applyBorder="1" applyAlignment="1">
      <alignment vertical="center"/>
    </xf>
    <xf numFmtId="4" fontId="25" fillId="2" borderId="15" xfId="4" applyNumberFormat="1" applyFont="1" applyFill="1" applyBorder="1" applyAlignment="1">
      <alignment vertical="center"/>
    </xf>
    <xf numFmtId="4" fontId="15" fillId="2" borderId="16" xfId="4" applyNumberFormat="1" applyFont="1" applyFill="1" applyBorder="1" applyAlignment="1">
      <alignment vertical="center"/>
    </xf>
    <xf numFmtId="0" fontId="32" fillId="2" borderId="17" xfId="4" quotePrefix="1" applyFont="1" applyFill="1" applyBorder="1" applyAlignment="1">
      <alignment horizontal="left" vertical="center"/>
    </xf>
    <xf numFmtId="0" fontId="34" fillId="2" borderId="18" xfId="4" applyFont="1" applyFill="1" applyBorder="1" applyAlignment="1">
      <alignment vertical="center"/>
    </xf>
    <xf numFmtId="0" fontId="32" fillId="2" borderId="18" xfId="4" applyFont="1" applyFill="1" applyBorder="1" applyAlignment="1">
      <alignment vertical="center"/>
    </xf>
    <xf numFmtId="0" fontId="32" fillId="2" borderId="18" xfId="4" applyFont="1" applyFill="1" applyBorder="1" applyAlignment="1">
      <alignment horizontal="center" vertical="center"/>
    </xf>
    <xf numFmtId="4" fontId="32" fillId="2" borderId="18" xfId="4" applyNumberFormat="1" applyFont="1" applyFill="1" applyBorder="1" applyAlignment="1">
      <alignment vertical="center"/>
    </xf>
    <xf numFmtId="4" fontId="35" fillId="2" borderId="18" xfId="4" applyNumberFormat="1" applyFont="1" applyFill="1" applyBorder="1" applyAlignment="1">
      <alignment horizontal="right" vertical="center"/>
    </xf>
    <xf numFmtId="4" fontId="35" fillId="2" borderId="19" xfId="4" applyNumberFormat="1" applyFont="1" applyFill="1" applyBorder="1" applyAlignment="1">
      <alignment vertical="center"/>
    </xf>
    <xf numFmtId="4" fontId="33" fillId="2" borderId="15" xfId="4" applyNumberFormat="1" applyFont="1" applyFill="1" applyBorder="1" applyAlignment="1">
      <alignment horizontal="centerContinuous" vertical="center"/>
    </xf>
    <xf numFmtId="3" fontId="32" fillId="2" borderId="18" xfId="4" applyNumberFormat="1" applyFont="1" applyFill="1" applyBorder="1" applyAlignment="1">
      <alignment vertical="center"/>
    </xf>
    <xf numFmtId="49" fontId="32" fillId="2" borderId="17" xfId="4" applyNumberFormat="1" applyFont="1" applyFill="1" applyBorder="1" applyAlignment="1">
      <alignment horizontal="left" vertical="center"/>
    </xf>
    <xf numFmtId="164" fontId="32" fillId="2" borderId="18" xfId="4" applyNumberFormat="1" applyFont="1" applyFill="1" applyBorder="1" applyAlignment="1">
      <alignment horizontal="left" vertical="center"/>
    </xf>
    <xf numFmtId="0" fontId="4" fillId="2" borderId="0" xfId="1" applyFill="1" applyAlignment="1"/>
    <xf numFmtId="164" fontId="34" fillId="2" borderId="18" xfId="4" applyNumberFormat="1" applyFont="1" applyFill="1" applyBorder="1" applyAlignment="1">
      <alignment horizontal="center" vertical="center"/>
    </xf>
    <xf numFmtId="4" fontId="4" fillId="0" borderId="0" xfId="1" applyNumberFormat="1" applyAlignment="1">
      <alignment vertical="center"/>
    </xf>
    <xf numFmtId="4" fontId="4" fillId="0" borderId="0" xfId="1" applyNumberFormat="1" applyAlignment="1"/>
    <xf numFmtId="2" fontId="14" fillId="2" borderId="0" xfId="0" applyNumberFormat="1" applyFont="1" applyFill="1" applyAlignment="1">
      <alignment vertical="center"/>
    </xf>
    <xf numFmtId="2" fontId="14" fillId="2" borderId="4" xfId="0" applyNumberFormat="1" applyFont="1" applyFill="1" applyBorder="1" applyAlignment="1">
      <alignment vertical="center"/>
    </xf>
    <xf numFmtId="2" fontId="17" fillId="2" borderId="0" xfId="0" applyNumberFormat="1" applyFont="1" applyFill="1" applyAlignment="1">
      <alignment vertical="center"/>
    </xf>
    <xf numFmtId="2" fontId="5" fillId="2" borderId="0" xfId="0" applyNumberFormat="1" applyFont="1" applyFill="1" applyAlignment="1">
      <alignment vertical="center"/>
    </xf>
    <xf numFmtId="0" fontId="15" fillId="2" borderId="0" xfId="0" applyFont="1" applyFill="1" applyAlignment="1">
      <alignment vertical="center"/>
    </xf>
    <xf numFmtId="4" fontId="32" fillId="2" borderId="18" xfId="4" applyNumberFormat="1" applyFont="1" applyFill="1" applyBorder="1" applyAlignment="1">
      <alignment horizontal="center" vertical="center"/>
    </xf>
    <xf numFmtId="2" fontId="35" fillId="2" borderId="18" xfId="4" applyNumberFormat="1" applyFont="1" applyFill="1" applyBorder="1" applyAlignment="1">
      <alignment horizontal="right" vertical="center"/>
    </xf>
    <xf numFmtId="169" fontId="4" fillId="2" borderId="0" xfId="1" applyNumberFormat="1" applyFill="1" applyAlignment="1"/>
    <xf numFmtId="0" fontId="4" fillId="2" borderId="23" xfId="1" applyFill="1" applyBorder="1" applyAlignment="1"/>
    <xf numFmtId="170" fontId="4" fillId="2" borderId="0" xfId="1" applyNumberFormat="1" applyFill="1" applyAlignment="1"/>
    <xf numFmtId="3" fontId="4" fillId="2" borderId="0" xfId="1" applyNumberFormat="1" applyFill="1" applyAlignment="1"/>
    <xf numFmtId="171" fontId="4" fillId="2" borderId="0" xfId="1" applyNumberFormat="1" applyFill="1" applyAlignment="1"/>
    <xf numFmtId="172" fontId="4" fillId="2" borderId="0" xfId="1" applyNumberFormat="1" applyFill="1" applyAlignment="1"/>
    <xf numFmtId="0" fontId="32" fillId="2" borderId="29" xfId="0" quotePrefix="1" applyFont="1" applyFill="1" applyBorder="1" applyAlignment="1">
      <alignment horizontal="left" vertical="center"/>
    </xf>
    <xf numFmtId="0" fontId="34" fillId="2" borderId="30" xfId="0" applyFont="1" applyFill="1" applyBorder="1" applyAlignment="1">
      <alignment vertical="center"/>
    </xf>
    <xf numFmtId="0" fontId="32" fillId="2" borderId="30" xfId="4" applyFont="1" applyFill="1" applyBorder="1" applyAlignment="1">
      <alignment vertical="center"/>
    </xf>
    <xf numFmtId="0" fontId="32" fillId="2" borderId="30" xfId="0" applyFont="1" applyFill="1" applyBorder="1" applyAlignment="1">
      <alignment horizontal="center" vertical="center"/>
    </xf>
    <xf numFmtId="4" fontId="32" fillId="2" borderId="30" xfId="0" applyNumberFormat="1" applyFont="1" applyFill="1" applyBorder="1" applyAlignment="1">
      <alignment horizontal="center" vertical="center"/>
    </xf>
    <xf numFmtId="4" fontId="35" fillId="2" borderId="30" xfId="4" applyNumberFormat="1" applyFont="1" applyFill="1" applyBorder="1" applyAlignment="1">
      <alignment horizontal="right" vertical="center"/>
    </xf>
    <xf numFmtId="4" fontId="35" fillId="2" borderId="31" xfId="4" applyNumberFormat="1" applyFont="1" applyFill="1" applyBorder="1" applyAlignment="1">
      <alignment vertical="center"/>
    </xf>
    <xf numFmtId="0" fontId="34" fillId="2" borderId="18" xfId="0" applyFont="1" applyFill="1" applyBorder="1" applyAlignment="1">
      <alignment vertical="center"/>
    </xf>
    <xf numFmtId="4" fontId="32" fillId="2" borderId="18" xfId="0" applyNumberFormat="1" applyFont="1" applyFill="1" applyBorder="1" applyAlignment="1">
      <alignment horizontal="center" vertical="center"/>
    </xf>
    <xf numFmtId="0" fontId="4" fillId="2" borderId="0" xfId="1" applyFill="1" applyAlignment="1">
      <alignment vertical="center"/>
    </xf>
    <xf numFmtId="0" fontId="4" fillId="2" borderId="0" xfId="2" applyFill="1" applyAlignment="1"/>
    <xf numFmtId="0" fontId="4" fillId="2" borderId="0" xfId="1" applyFill="1" applyAlignment="1">
      <alignment horizontal="center" vertical="center"/>
    </xf>
    <xf numFmtId="2" fontId="4" fillId="2" borderId="0" xfId="1" applyNumberFormat="1" applyFill="1" applyAlignment="1">
      <alignment vertical="center"/>
    </xf>
    <xf numFmtId="0" fontId="4" fillId="2" borderId="0" xfId="1" applyFill="1" applyAlignment="1">
      <alignment horizontal="center"/>
    </xf>
    <xf numFmtId="2" fontId="4" fillId="2" borderId="0" xfId="1" applyNumberFormat="1" applyFill="1" applyAlignment="1"/>
    <xf numFmtId="0" fontId="5" fillId="2" borderId="0" xfId="4" applyFill="1" applyAlignment="1">
      <alignment horizontal="center" vertical="center"/>
    </xf>
    <xf numFmtId="0" fontId="8" fillId="2" borderId="0" xfId="4" applyFont="1" applyFill="1" applyAlignment="1">
      <alignment vertical="center"/>
    </xf>
    <xf numFmtId="0" fontId="36" fillId="2" borderId="3" xfId="4" applyFont="1" applyFill="1" applyBorder="1" applyAlignment="1">
      <alignment vertical="center"/>
    </xf>
    <xf numFmtId="164" fontId="25" fillId="2" borderId="15" xfId="4" applyNumberFormat="1" applyFont="1" applyFill="1" applyBorder="1" applyAlignment="1">
      <alignment horizontal="center" vertical="center"/>
    </xf>
    <xf numFmtId="173" fontId="32" fillId="2" borderId="15" xfId="4" applyNumberFormat="1" applyFont="1" applyFill="1" applyBorder="1" applyAlignment="1">
      <alignment horizontal="left" vertical="center"/>
    </xf>
    <xf numFmtId="164" fontId="35" fillId="2" borderId="15" xfId="4" applyNumberFormat="1" applyFont="1" applyFill="1" applyBorder="1" applyAlignment="1">
      <alignment horizontal="center" vertical="center"/>
    </xf>
    <xf numFmtId="0" fontId="25" fillId="2" borderId="15" xfId="4" applyFont="1" applyFill="1" applyBorder="1" applyAlignment="1">
      <alignment vertical="center"/>
    </xf>
    <xf numFmtId="0" fontId="32" fillId="2" borderId="17" xfId="0" applyFont="1" applyFill="1" applyBorder="1" applyAlignment="1">
      <alignment horizontal="left" vertical="center"/>
    </xf>
    <xf numFmtId="4" fontId="32" fillId="2" borderId="18" xfId="0" applyNumberFormat="1" applyFont="1" applyFill="1" applyBorder="1" applyAlignment="1">
      <alignment horizontal="right" vertical="center"/>
    </xf>
    <xf numFmtId="0" fontId="10" fillId="2" borderId="35" xfId="0" applyFont="1" applyFill="1" applyBorder="1" applyAlignment="1">
      <alignment horizontal="center" vertical="center"/>
    </xf>
    <xf numFmtId="3" fontId="10" fillId="2" borderId="32" xfId="4" applyNumberFormat="1" applyFont="1" applyFill="1" applyBorder="1" applyAlignment="1">
      <alignment horizontal="center" vertical="center"/>
    </xf>
    <xf numFmtId="0" fontId="10" fillId="2" borderId="34" xfId="0" applyFont="1" applyFill="1" applyBorder="1" applyAlignment="1">
      <alignment vertical="center"/>
    </xf>
    <xf numFmtId="4" fontId="5" fillId="2" borderId="0" xfId="4" applyNumberFormat="1" applyFill="1" applyAlignment="1">
      <alignment horizontal="center" vertical="center"/>
    </xf>
    <xf numFmtId="0" fontId="25" fillId="2" borderId="14" xfId="4" quotePrefix="1" applyFont="1" applyFill="1" applyBorder="1" applyAlignment="1">
      <alignment horizontal="left" vertical="center"/>
    </xf>
    <xf numFmtId="0" fontId="11" fillId="2" borderId="27" xfId="4" applyFont="1" applyFill="1" applyBorder="1" applyAlignment="1">
      <alignment vertical="center"/>
    </xf>
    <xf numFmtId="0" fontId="10" fillId="2" borderId="27" xfId="4" applyFont="1" applyFill="1" applyBorder="1" applyAlignment="1">
      <alignment vertical="center"/>
    </xf>
    <xf numFmtId="0" fontId="10" fillId="2" borderId="39" xfId="4" applyFont="1" applyFill="1" applyBorder="1" applyAlignment="1">
      <alignment horizontal="center" vertical="center"/>
    </xf>
    <xf numFmtId="4" fontId="10" fillId="2" borderId="32" xfId="4" applyNumberFormat="1" applyFont="1" applyFill="1" applyBorder="1" applyAlignment="1">
      <alignment horizontal="right" vertical="center"/>
    </xf>
    <xf numFmtId="4" fontId="10" fillId="2" borderId="40" xfId="4" applyNumberFormat="1" applyFont="1" applyFill="1" applyBorder="1" applyAlignment="1">
      <alignment horizontal="right" vertical="center"/>
    </xf>
    <xf numFmtId="0" fontId="5" fillId="0" borderId="0" xfId="4" applyAlignment="1">
      <alignment vertical="center"/>
    </xf>
    <xf numFmtId="0" fontId="5" fillId="0" borderId="0" xfId="4" applyAlignment="1">
      <alignment horizontal="center" vertical="center"/>
    </xf>
    <xf numFmtId="0" fontId="5" fillId="0" borderId="6" xfId="4" applyBorder="1" applyAlignment="1">
      <alignment vertical="center"/>
    </xf>
    <xf numFmtId="0" fontId="19"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6" fillId="0" borderId="3" xfId="4" applyFont="1" applyBorder="1" applyAlignment="1">
      <alignment vertical="center"/>
    </xf>
    <xf numFmtId="0" fontId="31" fillId="0" borderId="0" xfId="4" applyFont="1" applyAlignment="1">
      <alignment vertical="center"/>
    </xf>
    <xf numFmtId="0" fontId="5" fillId="0" borderId="3" xfId="4" applyBorder="1" applyAlignment="1">
      <alignment vertical="center"/>
    </xf>
    <xf numFmtId="0" fontId="15" fillId="0" borderId="0" xfId="4" applyFont="1" applyAlignment="1">
      <alignment vertical="center"/>
    </xf>
    <xf numFmtId="4" fontId="5" fillId="0" borderId="0" xfId="4" applyNumberFormat="1" applyAlignment="1">
      <alignment horizontal="center" vertical="center"/>
    </xf>
    <xf numFmtId="0" fontId="4" fillId="0" borderId="0" xfId="1" applyAlignment="1">
      <alignment horizontal="center"/>
    </xf>
    <xf numFmtId="164" fontId="32" fillId="2" borderId="16" xfId="0" applyNumberFormat="1" applyFont="1" applyFill="1" applyBorder="1" applyAlignment="1">
      <alignment horizontal="left" vertical="center"/>
    </xf>
    <xf numFmtId="4" fontId="32" fillId="2" borderId="18" xfId="0" applyNumberFormat="1" applyFont="1" applyFill="1" applyBorder="1" applyAlignment="1">
      <alignment vertical="center"/>
    </xf>
    <xf numFmtId="4" fontId="32" fillId="2" borderId="42" xfId="0" applyNumberFormat="1" applyFont="1" applyFill="1" applyBorder="1" applyAlignment="1">
      <alignment vertical="center"/>
    </xf>
    <xf numFmtId="0" fontId="17" fillId="0" borderId="0" xfId="0" applyFont="1"/>
    <xf numFmtId="164" fontId="32" fillId="2" borderId="15" xfId="0" applyNumberFormat="1" applyFont="1" applyFill="1" applyBorder="1" applyAlignment="1">
      <alignment vertical="center"/>
    </xf>
    <xf numFmtId="0" fontId="38" fillId="2" borderId="15" xfId="0" applyFont="1" applyFill="1" applyBorder="1" applyAlignment="1">
      <alignment vertical="center"/>
    </xf>
    <xf numFmtId="168" fontId="3" fillId="2" borderId="9" xfId="4" applyNumberFormat="1" applyFont="1" applyFill="1" applyBorder="1" applyAlignment="1">
      <alignment horizontal="centerContinuous" vertical="center"/>
    </xf>
    <xf numFmtId="164" fontId="32" fillId="2" borderId="43" xfId="0" applyNumberFormat="1" applyFont="1" applyFill="1" applyBorder="1" applyAlignment="1">
      <alignment horizontal="left" vertical="center"/>
    </xf>
    <xf numFmtId="3" fontId="32" fillId="2" borderId="18" xfId="4" applyNumberFormat="1" applyFont="1" applyFill="1" applyBorder="1" applyAlignment="1">
      <alignment horizontal="center" vertical="center"/>
    </xf>
    <xf numFmtId="4" fontId="32" fillId="2" borderId="18" xfId="4" applyNumberFormat="1" applyFont="1" applyFill="1" applyBorder="1" applyAlignment="1">
      <alignment horizontal="right" vertical="center"/>
    </xf>
    <xf numFmtId="4" fontId="32" fillId="2" borderId="19" xfId="4" applyNumberFormat="1" applyFont="1" applyFill="1" applyBorder="1" applyAlignment="1">
      <alignment vertical="center"/>
    </xf>
    <xf numFmtId="167" fontId="25" fillId="2" borderId="7" xfId="4" quotePrefix="1" applyNumberFormat="1" applyFont="1" applyFill="1" applyBorder="1" applyAlignment="1">
      <alignment horizontal="centerContinuous" vertical="center"/>
    </xf>
    <xf numFmtId="168" fontId="33" fillId="2" borderId="8" xfId="4" applyNumberFormat="1" applyFont="1" applyFill="1" applyBorder="1" applyAlignment="1">
      <alignment horizontal="centerContinuous" vertical="center"/>
    </xf>
    <xf numFmtId="168" fontId="25" fillId="2" borderId="8" xfId="4" applyNumberFormat="1" applyFont="1" applyFill="1" applyBorder="1" applyAlignment="1">
      <alignment horizontal="centerContinuous" vertical="center"/>
    </xf>
    <xf numFmtId="4" fontId="33" fillId="2" borderId="8" xfId="4" applyNumberFormat="1" applyFont="1" applyFill="1" applyBorder="1" applyAlignment="1">
      <alignment horizontal="centerContinuous" vertical="center"/>
    </xf>
    <xf numFmtId="168" fontId="3" fillId="2" borderId="8" xfId="4" applyNumberFormat="1" applyFont="1" applyFill="1" applyBorder="1" applyAlignment="1">
      <alignment horizontal="centerContinuous" vertical="center"/>
    </xf>
    <xf numFmtId="0" fontId="5" fillId="2" borderId="8" xfId="4" applyFill="1" applyBorder="1" applyAlignment="1">
      <alignment vertical="center"/>
    </xf>
    <xf numFmtId="0" fontId="5" fillId="2" borderId="8" xfId="4" applyFill="1" applyBorder="1" applyAlignment="1">
      <alignment horizontal="center" vertical="center"/>
    </xf>
    <xf numFmtId="0" fontId="13" fillId="2" borderId="46" xfId="0" applyFont="1" applyFill="1" applyBorder="1" applyAlignment="1">
      <alignment vertical="center"/>
    </xf>
    <xf numFmtId="171" fontId="4" fillId="2" borderId="47" xfId="1" applyNumberFormat="1" applyFill="1" applyBorder="1" applyAlignment="1"/>
    <xf numFmtId="171" fontId="4" fillId="2" borderId="23" xfId="1" applyNumberFormat="1" applyFill="1" applyBorder="1" applyAlignment="1"/>
    <xf numFmtId="171" fontId="40" fillId="2" borderId="23" xfId="1" applyNumberFormat="1" applyFont="1" applyFill="1" applyBorder="1" applyAlignment="1"/>
    <xf numFmtId="0" fontId="10" fillId="2" borderId="38" xfId="4" applyFont="1" applyFill="1" applyBorder="1" applyAlignment="1">
      <alignment horizontal="left" vertical="center"/>
    </xf>
    <xf numFmtId="0" fontId="10" fillId="2" borderId="50" xfId="4" applyFont="1" applyFill="1" applyBorder="1" applyAlignment="1">
      <alignment horizontal="left" vertical="center"/>
    </xf>
    <xf numFmtId="0" fontId="11" fillId="2" borderId="34" xfId="0" applyFont="1" applyFill="1" applyBorder="1" applyAlignment="1">
      <alignment vertical="center"/>
    </xf>
    <xf numFmtId="0" fontId="6" fillId="2" borderId="34" xfId="0" applyFont="1" applyFill="1" applyBorder="1" applyAlignment="1">
      <alignment vertical="center"/>
    </xf>
    <xf numFmtId="3" fontId="10" fillId="2" borderId="36" xfId="0" applyNumberFormat="1" applyFont="1" applyFill="1" applyBorder="1" applyAlignment="1">
      <alignment horizontal="center" vertical="center"/>
    </xf>
    <xf numFmtId="0" fontId="42" fillId="0" borderId="34" xfId="0" applyFont="1" applyBorder="1" applyAlignment="1">
      <alignment horizontal="left"/>
    </xf>
    <xf numFmtId="0" fontId="6" fillId="2" borderId="35" xfId="0" applyFont="1" applyFill="1" applyBorder="1" applyAlignment="1">
      <alignment horizontal="center" vertical="center"/>
    </xf>
    <xf numFmtId="0" fontId="19" fillId="2" borderId="54" xfId="4" applyFont="1" applyFill="1" applyBorder="1" applyAlignment="1">
      <alignment horizontal="center" vertical="center"/>
    </xf>
    <xf numFmtId="0" fontId="19" fillId="2" borderId="55"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11" xfId="4" applyFont="1" applyFill="1" applyBorder="1" applyAlignment="1">
      <alignment horizontal="center" vertical="center"/>
    </xf>
    <xf numFmtId="0" fontId="11" fillId="2" borderId="26" xfId="4" applyFont="1" applyFill="1" applyBorder="1" applyAlignment="1">
      <alignment horizontal="center" vertical="center"/>
    </xf>
    <xf numFmtId="0" fontId="11" fillId="2" borderId="58" xfId="4"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58" xfId="0" applyFont="1" applyFill="1" applyBorder="1" applyAlignment="1">
      <alignment horizontal="center" vertical="center"/>
    </xf>
    <xf numFmtId="167" fontId="25" fillId="2" borderId="7" xfId="0" quotePrefix="1" applyNumberFormat="1" applyFont="1" applyFill="1" applyBorder="1" applyAlignment="1">
      <alignment horizontal="centerContinuous" vertical="center"/>
    </xf>
    <xf numFmtId="168" fontId="33" fillId="2" borderId="8" xfId="0" applyNumberFormat="1" applyFont="1" applyFill="1" applyBorder="1" applyAlignment="1">
      <alignment horizontal="centerContinuous" vertical="center"/>
    </xf>
    <xf numFmtId="168" fontId="25" fillId="2" borderId="8" xfId="0" applyNumberFormat="1" applyFont="1" applyFill="1" applyBorder="1" applyAlignment="1">
      <alignment horizontal="centerContinuous" vertical="center"/>
    </xf>
    <xf numFmtId="4" fontId="33" fillId="2" borderId="8" xfId="0" applyNumberFormat="1" applyFont="1" applyFill="1" applyBorder="1" applyAlignment="1">
      <alignment horizontal="centerContinuous" vertical="center"/>
    </xf>
    <xf numFmtId="168" fontId="3" fillId="2" borderId="8" xfId="0" applyNumberFormat="1" applyFont="1" applyFill="1" applyBorder="1" applyAlignment="1">
      <alignment horizontal="centerContinuous" vertical="center"/>
    </xf>
    <xf numFmtId="165" fontId="25" fillId="2" borderId="6" xfId="0" applyNumberFormat="1" applyFont="1" applyFill="1" applyBorder="1" applyAlignment="1">
      <alignment horizontal="center" vertical="center"/>
    </xf>
    <xf numFmtId="165" fontId="25" fillId="2" borderId="0" xfId="0" applyNumberFormat="1" applyFont="1" applyFill="1" applyAlignment="1">
      <alignment horizontal="center" vertical="center"/>
    </xf>
    <xf numFmtId="165" fontId="25" fillId="2" borderId="3" xfId="0" applyNumberFormat="1" applyFont="1" applyFill="1" applyBorder="1" applyAlignment="1">
      <alignment horizontal="center" vertical="center"/>
    </xf>
    <xf numFmtId="165" fontId="25" fillId="2" borderId="10" xfId="0" applyNumberFormat="1" applyFont="1" applyFill="1" applyBorder="1" applyAlignment="1">
      <alignment horizontal="center" vertical="center"/>
    </xf>
    <xf numFmtId="165" fontId="25" fillId="2" borderId="1" xfId="0" applyNumberFormat="1" applyFont="1" applyFill="1" applyBorder="1" applyAlignment="1">
      <alignment horizontal="center" vertical="center"/>
    </xf>
    <xf numFmtId="165" fontId="25" fillId="2" borderId="2" xfId="0" applyNumberFormat="1" applyFont="1" applyFill="1" applyBorder="1" applyAlignment="1">
      <alignment horizontal="center" vertical="center"/>
    </xf>
    <xf numFmtId="9" fontId="7" fillId="0" borderId="0" xfId="3" applyNumberFormat="1" applyFont="1" applyAlignment="1"/>
    <xf numFmtId="0" fontId="44" fillId="2" borderId="14" xfId="0" quotePrefix="1" applyFont="1" applyFill="1" applyBorder="1" applyAlignment="1">
      <alignment horizontal="left" vertical="center"/>
    </xf>
    <xf numFmtId="164" fontId="44" fillId="2" borderId="15" xfId="0" applyNumberFormat="1" applyFont="1" applyFill="1" applyBorder="1" applyAlignment="1">
      <alignment horizontal="center" vertical="center"/>
    </xf>
    <xf numFmtId="0" fontId="44" fillId="2" borderId="17" xfId="4" quotePrefix="1" applyFont="1" applyFill="1" applyBorder="1" applyAlignment="1">
      <alignment horizontal="left" vertical="center"/>
    </xf>
    <xf numFmtId="164" fontId="44" fillId="2" borderId="18" xfId="4" applyNumberFormat="1" applyFont="1" applyFill="1" applyBorder="1" applyAlignment="1">
      <alignment horizontal="center" vertical="center"/>
    </xf>
    <xf numFmtId="164" fontId="44" fillId="2" borderId="18" xfId="4" applyNumberFormat="1" applyFont="1" applyFill="1" applyBorder="1" applyAlignment="1">
      <alignment horizontal="left" vertical="center"/>
    </xf>
    <xf numFmtId="0" fontId="44" fillId="2" borderId="18" xfId="4" applyFont="1" applyFill="1" applyBorder="1" applyAlignment="1">
      <alignment horizontal="center" vertical="center"/>
    </xf>
    <xf numFmtId="4" fontId="44" fillId="2" borderId="18" xfId="0" applyNumberFormat="1" applyFont="1" applyFill="1" applyBorder="1" applyAlignment="1">
      <alignment horizontal="center" vertical="center"/>
    </xf>
    <xf numFmtId="4" fontId="44" fillId="2" borderId="18" xfId="0" applyNumberFormat="1" applyFont="1" applyFill="1" applyBorder="1" applyAlignment="1">
      <alignment horizontal="right" vertical="center"/>
    </xf>
    <xf numFmtId="4" fontId="44" fillId="2" borderId="19" xfId="0" applyNumberFormat="1" applyFont="1" applyFill="1" applyBorder="1" applyAlignment="1">
      <alignment vertical="center"/>
    </xf>
    <xf numFmtId="2" fontId="10" fillId="2" borderId="0" xfId="0" applyNumberFormat="1" applyFont="1" applyFill="1" applyAlignment="1">
      <alignment horizontal="right" vertical="center"/>
    </xf>
    <xf numFmtId="167" fontId="25" fillId="2" borderId="59" xfId="4" quotePrefix="1" applyNumberFormat="1" applyFont="1" applyFill="1" applyBorder="1" applyAlignment="1">
      <alignment horizontal="centerContinuous" vertical="center"/>
    </xf>
    <xf numFmtId="168" fontId="33" fillId="2" borderId="43" xfId="4" applyNumberFormat="1" applyFont="1" applyFill="1" applyBorder="1" applyAlignment="1">
      <alignment horizontal="centerContinuous" vertical="center"/>
    </xf>
    <xf numFmtId="168" fontId="25" fillId="2" borderId="43" xfId="4" applyNumberFormat="1" applyFont="1" applyFill="1" applyBorder="1" applyAlignment="1">
      <alignment horizontal="centerContinuous" vertical="center"/>
    </xf>
    <xf numFmtId="4" fontId="33" fillId="2" borderId="43" xfId="4" applyNumberFormat="1" applyFont="1" applyFill="1" applyBorder="1" applyAlignment="1">
      <alignment horizontal="centerContinuous" vertical="center"/>
    </xf>
    <xf numFmtId="168" fontId="3" fillId="2" borderId="43" xfId="4" applyNumberFormat="1" applyFont="1" applyFill="1" applyBorder="1" applyAlignment="1">
      <alignment horizontal="centerContinuous" vertical="center"/>
    </xf>
    <xf numFmtId="4" fontId="10" fillId="2" borderId="3" xfId="4" applyNumberFormat="1" applyFont="1" applyFill="1" applyBorder="1" applyAlignment="1">
      <alignment vertical="center"/>
    </xf>
    <xf numFmtId="4" fontId="32" fillId="2" borderId="30" xfId="0" applyNumberFormat="1" applyFont="1" applyFill="1" applyBorder="1" applyAlignment="1">
      <alignment horizontal="right" vertical="center"/>
    </xf>
    <xf numFmtId="4" fontId="32" fillId="2" borderId="31" xfId="0" applyNumberFormat="1" applyFont="1" applyFill="1" applyBorder="1" applyAlignment="1">
      <alignment vertical="center"/>
    </xf>
    <xf numFmtId="0" fontId="10" fillId="2" borderId="34" xfId="0" applyFont="1" applyFill="1" applyBorder="1" applyAlignment="1">
      <alignment vertical="center" wrapText="1"/>
    </xf>
    <xf numFmtId="0" fontId="11" fillId="2" borderId="34" xfId="0" applyFont="1" applyFill="1" applyBorder="1" applyAlignment="1">
      <alignment vertical="center" wrapText="1"/>
    </xf>
    <xf numFmtId="0" fontId="44" fillId="2" borderId="6" xfId="0" quotePrefix="1" applyFont="1" applyFill="1" applyBorder="1" applyAlignment="1">
      <alignment horizontal="left" vertical="center"/>
    </xf>
    <xf numFmtId="0" fontId="44" fillId="2" borderId="6" xfId="4" quotePrefix="1" applyFont="1" applyFill="1" applyBorder="1" applyAlignment="1">
      <alignment horizontal="left" vertical="center"/>
    </xf>
    <xf numFmtId="170" fontId="10" fillId="2" borderId="36" xfId="0" applyNumberFormat="1" applyFont="1" applyFill="1" applyBorder="1" applyAlignment="1">
      <alignment horizontal="center" vertical="center"/>
    </xf>
    <xf numFmtId="0" fontId="45" fillId="2" borderId="34" xfId="0" applyFont="1" applyFill="1" applyBorder="1" applyAlignment="1">
      <alignment vertical="center"/>
    </xf>
    <xf numFmtId="3" fontId="10" fillId="2" borderId="36" xfId="0" quotePrefix="1" applyNumberFormat="1" applyFont="1" applyFill="1" applyBorder="1" applyAlignment="1">
      <alignment horizontal="center" vertical="center"/>
    </xf>
    <xf numFmtId="0" fontId="47" fillId="2" borderId="60" xfId="0" applyFont="1" applyFill="1" applyBorder="1" applyAlignment="1">
      <alignment vertical="top" wrapText="1"/>
    </xf>
    <xf numFmtId="0" fontId="39" fillId="2" borderId="62" xfId="0" applyFont="1" applyFill="1" applyBorder="1" applyAlignment="1">
      <alignment vertical="center"/>
    </xf>
    <xf numFmtId="169" fontId="10" fillId="2" borderId="36" xfId="0" applyNumberFormat="1" applyFont="1" applyFill="1" applyBorder="1" applyAlignment="1">
      <alignment horizontal="right" vertical="center"/>
    </xf>
    <xf numFmtId="0" fontId="4" fillId="0" borderId="6" xfId="3" applyBorder="1" applyAlignment="1"/>
    <xf numFmtId="4" fontId="10" fillId="2" borderId="0" xfId="0" applyNumberFormat="1" applyFont="1" applyFill="1" applyAlignment="1">
      <alignment vertical="center"/>
    </xf>
    <xf numFmtId="0" fontId="43" fillId="2" borderId="63" xfId="0" applyFont="1" applyFill="1" applyBorder="1" applyAlignment="1">
      <alignment vertical="center"/>
    </xf>
    <xf numFmtId="0" fontId="10" fillId="2" borderId="51" xfId="0" applyFont="1" applyFill="1" applyBorder="1" applyAlignment="1">
      <alignment horizontal="center" vertical="center"/>
    </xf>
    <xf numFmtId="3" fontId="10" fillId="2" borderId="64" xfId="0" applyNumberFormat="1" applyFont="1" applyFill="1" applyBorder="1" applyAlignment="1">
      <alignment horizontal="center" vertical="center"/>
    </xf>
    <xf numFmtId="0" fontId="10" fillId="2" borderId="0" xfId="0" applyFont="1" applyFill="1" applyAlignment="1">
      <alignment horizontal="center" vertical="center"/>
    </xf>
    <xf numFmtId="3" fontId="10" fillId="2" borderId="65" xfId="0" applyNumberFormat="1" applyFont="1" applyFill="1" applyBorder="1" applyAlignment="1">
      <alignment horizontal="center" vertical="center"/>
    </xf>
    <xf numFmtId="0" fontId="10" fillId="2" borderId="66" xfId="0" applyFont="1" applyFill="1" applyBorder="1" applyAlignment="1">
      <alignment vertical="center"/>
    </xf>
    <xf numFmtId="0" fontId="10" fillId="2" borderId="43" xfId="0" applyFont="1" applyFill="1" applyBorder="1" applyAlignment="1">
      <alignment horizontal="center" vertical="center"/>
    </xf>
    <xf numFmtId="3" fontId="10" fillId="2" borderId="67" xfId="0" applyNumberFormat="1" applyFont="1" applyFill="1" applyBorder="1" applyAlignment="1">
      <alignment horizontal="center" vertical="center"/>
    </xf>
    <xf numFmtId="4" fontId="4" fillId="0" borderId="0" xfId="3" applyNumberFormat="1" applyAlignment="1"/>
    <xf numFmtId="164" fontId="44" fillId="2" borderId="63" xfId="0" applyNumberFormat="1" applyFont="1" applyFill="1" applyBorder="1" applyAlignment="1">
      <alignment horizontal="left" vertical="center"/>
    </xf>
    <xf numFmtId="164" fontId="44" fillId="2" borderId="68" xfId="0" applyNumberFormat="1" applyFont="1" applyFill="1" applyBorder="1" applyAlignment="1">
      <alignment horizontal="left" vertical="center"/>
    </xf>
    <xf numFmtId="164" fontId="44" fillId="2" borderId="63" xfId="0" applyNumberFormat="1" applyFont="1" applyFill="1" applyBorder="1" applyAlignment="1">
      <alignment horizontal="center" vertical="center"/>
    </xf>
    <xf numFmtId="164" fontId="44" fillId="2" borderId="61" xfId="0" applyNumberFormat="1" applyFont="1" applyFill="1" applyBorder="1" applyAlignment="1">
      <alignment horizontal="left" vertical="center"/>
    </xf>
    <xf numFmtId="164" fontId="44" fillId="2" borderId="63" xfId="4" applyNumberFormat="1" applyFont="1" applyFill="1" applyBorder="1" applyAlignment="1">
      <alignment horizontal="center" vertical="center"/>
    </xf>
    <xf numFmtId="164" fontId="44" fillId="2" borderId="63" xfId="4" applyNumberFormat="1" applyFont="1" applyFill="1" applyBorder="1" applyAlignment="1">
      <alignment horizontal="left" vertical="center"/>
    </xf>
    <xf numFmtId="0" fontId="44" fillId="2" borderId="63" xfId="4" applyFont="1" applyFill="1" applyBorder="1" applyAlignment="1">
      <alignment horizontal="center" vertical="center"/>
    </xf>
    <xf numFmtId="4" fontId="44" fillId="2" borderId="63" xfId="0" applyNumberFormat="1" applyFont="1" applyFill="1" applyBorder="1" applyAlignment="1">
      <alignment horizontal="center" vertical="center"/>
    </xf>
    <xf numFmtId="4" fontId="44" fillId="2" borderId="63" xfId="0" applyNumberFormat="1" applyFont="1" applyFill="1" applyBorder="1" applyAlignment="1">
      <alignment horizontal="right" vertical="center"/>
    </xf>
    <xf numFmtId="4" fontId="44" fillId="2" borderId="68" xfId="0" applyNumberFormat="1" applyFont="1" applyFill="1" applyBorder="1" applyAlignment="1">
      <alignment vertical="center"/>
    </xf>
    <xf numFmtId="0" fontId="43" fillId="2" borderId="34" xfId="0" applyFont="1" applyFill="1" applyBorder="1" applyAlignment="1">
      <alignment vertical="center"/>
    </xf>
    <xf numFmtId="0" fontId="43" fillId="2" borderId="34" xfId="0" applyFont="1" applyFill="1" applyBorder="1" applyAlignment="1">
      <alignment horizontal="left" vertical="top" wrapText="1"/>
    </xf>
    <xf numFmtId="0" fontId="48" fillId="2" borderId="34" xfId="0" applyFont="1" applyFill="1" applyBorder="1" applyAlignment="1">
      <alignment horizontal="left" vertical="top" wrapText="1"/>
    </xf>
    <xf numFmtId="4" fontId="10" fillId="2" borderId="49" xfId="0" applyNumberFormat="1" applyFont="1" applyFill="1" applyBorder="1" applyAlignment="1">
      <alignment vertical="center"/>
    </xf>
    <xf numFmtId="4" fontId="10" fillId="2" borderId="69" xfId="0" applyNumberFormat="1" applyFont="1" applyFill="1" applyBorder="1" applyAlignment="1">
      <alignment vertical="center"/>
    </xf>
    <xf numFmtId="0" fontId="39" fillId="2" borderId="71" xfId="0" applyFont="1" applyFill="1" applyBorder="1" applyAlignment="1">
      <alignment vertical="center"/>
    </xf>
    <xf numFmtId="0" fontId="3" fillId="2" borderId="43" xfId="0" applyFont="1" applyFill="1" applyBorder="1" applyAlignment="1">
      <alignment horizontal="left" vertical="center"/>
    </xf>
    <xf numFmtId="4" fontId="6" fillId="2" borderId="20" xfId="0" applyNumberFormat="1" applyFont="1" applyFill="1" applyBorder="1" applyAlignment="1">
      <alignment vertical="center"/>
    </xf>
    <xf numFmtId="0" fontId="10" fillId="2" borderId="14" xfId="4" applyFont="1" applyFill="1" applyBorder="1" applyAlignment="1">
      <alignment horizontal="left" vertical="center"/>
    </xf>
    <xf numFmtId="0" fontId="11" fillId="2" borderId="15" xfId="4" applyFont="1" applyFill="1" applyBorder="1" applyAlignment="1">
      <alignment vertical="center"/>
    </xf>
    <xf numFmtId="0" fontId="10" fillId="2" borderId="15" xfId="4" applyFont="1" applyFill="1" applyBorder="1" applyAlignment="1">
      <alignment vertical="center"/>
    </xf>
    <xf numFmtId="0" fontId="10" fillId="2" borderId="15" xfId="4" applyFont="1" applyFill="1" applyBorder="1" applyAlignment="1">
      <alignment horizontal="center" vertical="center"/>
    </xf>
    <xf numFmtId="3" fontId="10" fillId="2" borderId="15" xfId="4" applyNumberFormat="1" applyFont="1" applyFill="1" applyBorder="1" applyAlignment="1">
      <alignment horizontal="center" vertical="center"/>
    </xf>
    <xf numFmtId="4" fontId="10" fillId="2" borderId="15" xfId="4" applyNumberFormat="1" applyFont="1" applyFill="1" applyBorder="1" applyAlignment="1">
      <alignment horizontal="right" vertical="center"/>
    </xf>
    <xf numFmtId="4" fontId="10" fillId="2" borderId="16" xfId="4" applyNumberFormat="1" applyFont="1" applyFill="1" applyBorder="1" applyAlignment="1">
      <alignment horizontal="right" vertical="center"/>
    </xf>
    <xf numFmtId="167" fontId="25" fillId="2" borderId="6" xfId="4" quotePrefix="1" applyNumberFormat="1" applyFont="1" applyFill="1" applyBorder="1" applyAlignment="1">
      <alignment horizontal="center" vertical="center"/>
    </xf>
    <xf numFmtId="167" fontId="25" fillId="2" borderId="0" xfId="4" quotePrefix="1" applyNumberFormat="1" applyFont="1" applyFill="1" applyAlignment="1">
      <alignment horizontal="center" vertical="center"/>
    </xf>
    <xf numFmtId="4" fontId="32" fillId="2" borderId="3" xfId="0" applyNumberFormat="1" applyFont="1" applyFill="1" applyBorder="1" applyAlignment="1">
      <alignment vertical="center"/>
    </xf>
    <xf numFmtId="0" fontId="11" fillId="2" borderId="0" xfId="0" applyFont="1" applyFill="1" applyAlignment="1">
      <alignment horizontal="center" vertical="center"/>
    </xf>
    <xf numFmtId="0" fontId="1" fillId="2" borderId="0" xfId="0" applyFont="1" applyFill="1" applyAlignment="1">
      <alignment vertical="center"/>
    </xf>
    <xf numFmtId="0" fontId="11"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9" fillId="2" borderId="3" xfId="0" applyFont="1" applyFill="1" applyBorder="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vertical="center"/>
    </xf>
    <xf numFmtId="164" fontId="26" fillId="2" borderId="0" xfId="0" applyNumberFormat="1" applyFont="1" applyFill="1" applyAlignment="1">
      <alignment horizontal="center" vertical="center"/>
    </xf>
    <xf numFmtId="164" fontId="27" fillId="2" borderId="0" xfId="0" applyNumberFormat="1" applyFont="1" applyFill="1" applyAlignment="1">
      <alignment horizontal="center" vertical="center"/>
    </xf>
    <xf numFmtId="0" fontId="23" fillId="2" borderId="11" xfId="0" applyFont="1" applyFill="1" applyBorder="1" applyAlignment="1">
      <alignment vertical="center"/>
    </xf>
    <xf numFmtId="0" fontId="23" fillId="2" borderId="4" xfId="0" applyFont="1" applyFill="1" applyBorder="1" applyAlignment="1">
      <alignment vertical="center"/>
    </xf>
    <xf numFmtId="0" fontId="23" fillId="2" borderId="4" xfId="0" applyFont="1" applyFill="1" applyBorder="1" applyAlignment="1">
      <alignment horizontal="center" vertical="center"/>
    </xf>
    <xf numFmtId="3" fontId="23" fillId="2" borderId="4" xfId="0" applyNumberFormat="1" applyFont="1" applyFill="1" applyBorder="1" applyAlignment="1">
      <alignment vertical="center"/>
    </xf>
    <xf numFmtId="4" fontId="23" fillId="2" borderId="4" xfId="0" applyNumberFormat="1" applyFont="1" applyFill="1" applyBorder="1" applyAlignment="1">
      <alignment vertical="center"/>
    </xf>
    <xf numFmtId="4" fontId="23" fillId="2" borderId="5" xfId="0" applyNumberFormat="1" applyFont="1" applyFill="1" applyBorder="1" applyAlignment="1">
      <alignment vertical="center"/>
    </xf>
    <xf numFmtId="0" fontId="8" fillId="2" borderId="10" xfId="0" applyFont="1" applyFill="1" applyBorder="1" applyAlignment="1">
      <alignment vertical="center"/>
    </xf>
    <xf numFmtId="0" fontId="8" fillId="2" borderId="7" xfId="0" applyFont="1" applyFill="1" applyBorder="1" applyAlignment="1">
      <alignment vertical="center"/>
    </xf>
    <xf numFmtId="167" fontId="25" fillId="2" borderId="74" xfId="0" quotePrefix="1" applyNumberFormat="1" applyFont="1" applyFill="1" applyBorder="1" applyAlignment="1">
      <alignment horizontal="left" vertical="center"/>
    </xf>
    <xf numFmtId="167" fontId="25" fillId="2" borderId="74" xfId="0" applyNumberFormat="1" applyFont="1" applyFill="1" applyBorder="1" applyAlignment="1">
      <alignment horizontal="left" vertical="center"/>
    </xf>
    <xf numFmtId="0" fontId="39" fillId="2" borderId="0" xfId="0" applyFont="1" applyFill="1" applyAlignment="1">
      <alignment vertical="center"/>
    </xf>
    <xf numFmtId="167" fontId="25" fillId="2" borderId="6" xfId="0" applyNumberFormat="1" applyFont="1" applyFill="1" applyBorder="1" applyAlignment="1">
      <alignment horizontal="left" vertical="center"/>
    </xf>
    <xf numFmtId="0" fontId="3" fillId="2" borderId="0" xfId="0" applyFont="1" applyFill="1" applyAlignment="1">
      <alignment horizontal="left" vertical="center"/>
    </xf>
    <xf numFmtId="167" fontId="25" fillId="2" borderId="59" xfId="0" applyNumberFormat="1" applyFont="1" applyFill="1" applyBorder="1" applyAlignment="1">
      <alignment horizontal="left" vertical="center"/>
    </xf>
    <xf numFmtId="0" fontId="5" fillId="2" borderId="76" xfId="0" applyFont="1" applyFill="1" applyBorder="1" applyAlignment="1">
      <alignment vertical="center"/>
    </xf>
    <xf numFmtId="0" fontId="5" fillId="2" borderId="77" xfId="0" applyFont="1" applyFill="1" applyBorder="1" applyAlignment="1">
      <alignment vertical="center"/>
    </xf>
    <xf numFmtId="167" fontId="25" fillId="2" borderId="73" xfId="0" applyNumberFormat="1" applyFont="1" applyFill="1" applyBorder="1" applyAlignment="1">
      <alignment horizontal="left" vertical="center"/>
    </xf>
    <xf numFmtId="167" fontId="8" fillId="2" borderId="6" xfId="0" quotePrefix="1" applyNumberFormat="1" applyFont="1" applyFill="1" applyBorder="1" applyAlignment="1">
      <alignment horizontal="left" vertical="center"/>
    </xf>
    <xf numFmtId="0" fontId="17" fillId="2" borderId="0" xfId="0" applyFont="1" applyFill="1" applyAlignment="1">
      <alignment horizontal="left" vertical="center"/>
    </xf>
    <xf numFmtId="4" fontId="18" fillId="2" borderId="3" xfId="0" applyNumberFormat="1" applyFont="1" applyFill="1" applyBorder="1" applyAlignment="1">
      <alignment horizontal="right" vertical="center"/>
    </xf>
    <xf numFmtId="0" fontId="11" fillId="2" borderId="78"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3" xfId="0" applyFont="1" applyFill="1" applyBorder="1" applyAlignment="1">
      <alignment horizontal="center" vertical="center"/>
    </xf>
    <xf numFmtId="0" fontId="15" fillId="2" borderId="2" xfId="0" applyFont="1" applyFill="1" applyBorder="1" applyAlignment="1">
      <alignment vertical="center"/>
    </xf>
    <xf numFmtId="4" fontId="10" fillId="2" borderId="0" xfId="4" applyNumberFormat="1" applyFont="1" applyFill="1" applyAlignment="1">
      <alignment horizontal="right" vertical="center"/>
    </xf>
    <xf numFmtId="0" fontId="5" fillId="2" borderId="4" xfId="4" applyFill="1" applyBorder="1" applyAlignment="1">
      <alignment vertical="center"/>
    </xf>
    <xf numFmtId="0" fontId="5" fillId="2" borderId="4" xfId="4" applyFill="1" applyBorder="1" applyAlignment="1">
      <alignment horizontal="center" vertical="center"/>
    </xf>
    <xf numFmtId="0" fontId="32" fillId="2" borderId="11" xfId="4" quotePrefix="1" applyFont="1" applyFill="1" applyBorder="1" applyAlignment="1">
      <alignment horizontal="left" vertical="center"/>
    </xf>
    <xf numFmtId="0" fontId="34" fillId="2" borderId="4" xfId="4" applyFont="1" applyFill="1" applyBorder="1" applyAlignment="1">
      <alignment vertical="center"/>
    </xf>
    <xf numFmtId="0" fontId="32" fillId="2" borderId="4" xfId="4" applyFont="1" applyFill="1" applyBorder="1" applyAlignment="1">
      <alignment vertical="center"/>
    </xf>
    <xf numFmtId="0" fontId="32" fillId="2" borderId="4" xfId="4" applyFont="1" applyFill="1" applyBorder="1" applyAlignment="1">
      <alignment horizontal="center" vertical="center"/>
    </xf>
    <xf numFmtId="4" fontId="32" fillId="2" borderId="4" xfId="4" applyNumberFormat="1" applyFont="1" applyFill="1" applyBorder="1" applyAlignment="1">
      <alignment horizontal="center" vertical="center"/>
    </xf>
    <xf numFmtId="2" fontId="35" fillId="2" borderId="4" xfId="4" applyNumberFormat="1" applyFont="1" applyFill="1" applyBorder="1" applyAlignment="1">
      <alignment horizontal="right" vertical="center"/>
    </xf>
    <xf numFmtId="4" fontId="35" fillId="2" borderId="5" xfId="4" applyNumberFormat="1" applyFont="1" applyFill="1" applyBorder="1" applyAlignment="1">
      <alignment vertical="center"/>
    </xf>
    <xf numFmtId="0" fontId="32" fillId="2" borderId="7" xfId="0" quotePrefix="1" applyFont="1" applyFill="1" applyBorder="1" applyAlignment="1">
      <alignment horizontal="left" vertical="center"/>
    </xf>
    <xf numFmtId="164" fontId="32" fillId="2" borderId="8" xfId="0" applyNumberFormat="1" applyFont="1" applyFill="1" applyBorder="1" applyAlignment="1">
      <alignment horizontal="center" vertical="center"/>
    </xf>
    <xf numFmtId="164" fontId="32" fillId="2" borderId="8" xfId="0" applyNumberFormat="1" applyFont="1" applyFill="1" applyBorder="1" applyAlignment="1">
      <alignment horizontal="left" vertical="center"/>
    </xf>
    <xf numFmtId="4" fontId="32" fillId="2" borderId="8" xfId="0" applyNumberFormat="1" applyFont="1" applyFill="1" applyBorder="1" applyAlignment="1">
      <alignment horizontal="center" vertical="center"/>
    </xf>
    <xf numFmtId="2" fontId="32" fillId="2" borderId="8" xfId="0" applyNumberFormat="1" applyFont="1" applyFill="1" applyBorder="1" applyAlignment="1">
      <alignment vertical="center"/>
    </xf>
    <xf numFmtId="4" fontId="6" fillId="2" borderId="9" xfId="0" applyNumberFormat="1" applyFont="1" applyFill="1" applyBorder="1" applyAlignment="1">
      <alignment vertical="center"/>
    </xf>
    <xf numFmtId="3" fontId="10" fillId="2" borderId="36" xfId="5" applyNumberFormat="1" applyFont="1" applyFill="1" applyBorder="1" applyAlignment="1">
      <alignment horizontal="center" vertical="center"/>
    </xf>
    <xf numFmtId="4" fontId="10" fillId="2" borderId="33" xfId="0" applyNumberFormat="1" applyFont="1" applyFill="1" applyBorder="1" applyAlignment="1">
      <alignment horizontal="center" vertical="center"/>
    </xf>
    <xf numFmtId="0" fontId="8" fillId="2" borderId="8" xfId="0" applyFont="1" applyFill="1" applyBorder="1" applyAlignment="1">
      <alignment vertical="center"/>
    </xf>
    <xf numFmtId="168" fontId="25" fillId="2" borderId="87" xfId="0" applyNumberFormat="1" applyFont="1" applyFill="1" applyBorder="1" applyAlignment="1">
      <alignment horizontal="left" vertical="center"/>
    </xf>
    <xf numFmtId="0" fontId="3" fillId="2" borderId="86" xfId="0" applyFont="1" applyFill="1" applyBorder="1" applyAlignment="1">
      <alignment horizontal="left" vertical="center"/>
    </xf>
    <xf numFmtId="0" fontId="17" fillId="2" borderId="26" xfId="0" applyFont="1" applyFill="1" applyBorder="1" applyAlignment="1">
      <alignment vertical="center"/>
    </xf>
    <xf numFmtId="0" fontId="8" fillId="2" borderId="20" xfId="0" applyFont="1" applyFill="1" applyBorder="1" applyAlignment="1">
      <alignment vertical="center"/>
    </xf>
    <xf numFmtId="171" fontId="40" fillId="2" borderId="90" xfId="1" applyNumberFormat="1" applyFont="1" applyFill="1" applyBorder="1" applyAlignment="1"/>
    <xf numFmtId="171" fontId="40" fillId="2" borderId="91" xfId="1" applyNumberFormat="1" applyFont="1" applyFill="1" applyBorder="1" applyAlignment="1"/>
    <xf numFmtId="171" fontId="40" fillId="2" borderId="20" xfId="1" applyNumberFormat="1" applyFont="1" applyFill="1" applyBorder="1" applyAlignment="1"/>
    <xf numFmtId="171" fontId="40" fillId="2" borderId="92" xfId="1" applyNumberFormat="1" applyFont="1" applyFill="1" applyBorder="1" applyAlignment="1"/>
    <xf numFmtId="171" fontId="40" fillId="2" borderId="93" xfId="1" applyNumberFormat="1" applyFont="1" applyFill="1" applyBorder="1" applyAlignment="1"/>
    <xf numFmtId="171" fontId="40" fillId="2" borderId="94" xfId="1" applyNumberFormat="1" applyFont="1" applyFill="1" applyBorder="1" applyAlignment="1"/>
    <xf numFmtId="171" fontId="40" fillId="2" borderId="95" xfId="1" applyNumberFormat="1" applyFont="1" applyFill="1" applyBorder="1" applyAlignment="1"/>
    <xf numFmtId="0" fontId="12" fillId="2" borderId="34" xfId="0" applyFont="1" applyFill="1" applyBorder="1" applyAlignment="1">
      <alignment vertical="center"/>
    </xf>
    <xf numFmtId="0" fontId="52" fillId="0" borderId="34" xfId="0" applyFont="1" applyBorder="1" applyAlignment="1">
      <alignment vertical="center" wrapText="1"/>
    </xf>
    <xf numFmtId="0" fontId="10" fillId="2" borderId="0" xfId="0" applyFont="1" applyFill="1" applyAlignment="1">
      <alignment horizontal="left" vertical="center"/>
    </xf>
    <xf numFmtId="0" fontId="12" fillId="2" borderId="0" xfId="0" applyFont="1" applyFill="1" applyAlignment="1">
      <alignment vertical="center"/>
    </xf>
    <xf numFmtId="0" fontId="10" fillId="2" borderId="0" xfId="0" applyFont="1" applyFill="1" applyAlignment="1">
      <alignment vertical="center"/>
    </xf>
    <xf numFmtId="3" fontId="10" fillId="2" borderId="0" xfId="0" applyNumberFormat="1" applyFont="1" applyFill="1" applyAlignment="1">
      <alignment horizontal="center" vertical="center"/>
    </xf>
    <xf numFmtId="0" fontId="53" fillId="0" borderId="60" xfId="0" applyFont="1" applyBorder="1" applyAlignment="1">
      <alignment horizontal="justify" vertical="center"/>
    </xf>
    <xf numFmtId="0" fontId="55" fillId="2" borderId="34" xfId="0" applyFont="1" applyFill="1" applyBorder="1" applyAlignment="1">
      <alignment vertical="center" wrapText="1"/>
    </xf>
    <xf numFmtId="0" fontId="55" fillId="0" borderId="34" xfId="0" applyFont="1" applyBorder="1" applyAlignment="1">
      <alignment vertical="center" wrapText="1"/>
    </xf>
    <xf numFmtId="0" fontId="32" fillId="2" borderId="59" xfId="0" quotePrefix="1" applyFont="1" applyFill="1" applyBorder="1" applyAlignment="1">
      <alignment horizontal="left" vertical="center"/>
    </xf>
    <xf numFmtId="0" fontId="32" fillId="2" borderId="43" xfId="0" applyFont="1" applyFill="1" applyBorder="1" applyAlignment="1">
      <alignment vertical="center"/>
    </xf>
    <xf numFmtId="0" fontId="32" fillId="2" borderId="43" xfId="0" applyFont="1" applyFill="1" applyBorder="1" applyAlignment="1">
      <alignment horizontal="center" vertical="center"/>
    </xf>
    <xf numFmtId="3" fontId="32" fillId="2" borderId="43" xfId="0" applyNumberFormat="1" applyFont="1" applyFill="1" applyBorder="1" applyAlignment="1">
      <alignment horizontal="center" vertical="center"/>
    </xf>
    <xf numFmtId="3" fontId="32" fillId="2" borderId="43" xfId="0" applyNumberFormat="1" applyFont="1" applyFill="1" applyBorder="1" applyAlignment="1">
      <alignment horizontal="right" vertical="center"/>
    </xf>
    <xf numFmtId="4" fontId="33" fillId="2" borderId="8" xfId="4" applyNumberFormat="1" applyFont="1" applyFill="1" applyBorder="1" applyAlignment="1">
      <alignment horizontal="center" vertical="center"/>
    </xf>
    <xf numFmtId="0" fontId="10" fillId="2" borderId="21" xfId="0" applyFont="1" applyFill="1" applyBorder="1" applyAlignment="1">
      <alignment horizontal="left" vertical="center"/>
    </xf>
    <xf numFmtId="0" fontId="11" fillId="2" borderId="22" xfId="0" applyFont="1" applyFill="1" applyBorder="1" applyAlignment="1">
      <alignment vertical="center"/>
    </xf>
    <xf numFmtId="0" fontId="10" fillId="2" borderId="22" xfId="0" applyFont="1" applyFill="1" applyBorder="1" applyAlignment="1">
      <alignment vertical="center"/>
    </xf>
    <xf numFmtId="0" fontId="10" fillId="2" borderId="28" xfId="0" applyFont="1" applyFill="1" applyBorder="1" applyAlignment="1">
      <alignment horizontal="center" vertical="center"/>
    </xf>
    <xf numFmtId="4" fontId="10" fillId="2" borderId="37" xfId="0" applyNumberFormat="1" applyFont="1" applyFill="1" applyBorder="1" applyAlignment="1">
      <alignment vertical="center"/>
    </xf>
    <xf numFmtId="3" fontId="10" fillId="2" borderId="37" xfId="0" applyNumberFormat="1" applyFont="1" applyFill="1" applyBorder="1" applyAlignment="1">
      <alignment horizontal="right" vertical="center"/>
    </xf>
    <xf numFmtId="4" fontId="10" fillId="2" borderId="41" xfId="0" applyNumberFormat="1" applyFont="1" applyFill="1" applyBorder="1" applyAlignment="1">
      <alignment vertical="center"/>
    </xf>
    <xf numFmtId="4" fontId="33" fillId="2" borderId="8" xfId="0" applyNumberFormat="1" applyFont="1" applyFill="1" applyBorder="1" applyAlignment="1">
      <alignment horizontal="center" vertical="center"/>
    </xf>
    <xf numFmtId="0" fontId="32" fillId="2" borderId="59" xfId="0" applyFont="1" applyFill="1" applyBorder="1" applyAlignment="1">
      <alignment horizontal="left" vertical="center"/>
    </xf>
    <xf numFmtId="0" fontId="34" fillId="2" borderId="43" xfId="0" applyFont="1" applyFill="1" applyBorder="1" applyAlignment="1">
      <alignment vertical="center"/>
    </xf>
    <xf numFmtId="0" fontId="32" fillId="2" borderId="43" xfId="4" applyFont="1" applyFill="1" applyBorder="1" applyAlignment="1">
      <alignment vertical="center"/>
    </xf>
    <xf numFmtId="4" fontId="32" fillId="2" borderId="43" xfId="0" applyNumberFormat="1" applyFont="1" applyFill="1" applyBorder="1" applyAlignment="1">
      <alignment horizontal="center" vertical="center"/>
    </xf>
    <xf numFmtId="4" fontId="32" fillId="2" borderId="43" xfId="0" applyNumberFormat="1" applyFont="1" applyFill="1" applyBorder="1" applyAlignment="1">
      <alignment horizontal="right" vertical="center"/>
    </xf>
    <xf numFmtId="167" fontId="25" fillId="0" borderId="7" xfId="4" quotePrefix="1" applyNumberFormat="1" applyFont="1" applyBorder="1" applyAlignment="1">
      <alignment horizontal="centerContinuous" vertical="center"/>
    </xf>
    <xf numFmtId="168" fontId="33" fillId="0" borderId="8" xfId="4" applyNumberFormat="1" applyFont="1" applyBorder="1" applyAlignment="1">
      <alignment horizontal="centerContinuous" vertical="center"/>
    </xf>
    <xf numFmtId="168" fontId="25" fillId="0" borderId="8" xfId="4" applyNumberFormat="1" applyFont="1" applyBorder="1" applyAlignment="1">
      <alignment horizontal="centerContinuous" vertical="center"/>
    </xf>
    <xf numFmtId="4" fontId="33" fillId="0" borderId="8" xfId="4" applyNumberFormat="1" applyFont="1" applyBorder="1" applyAlignment="1">
      <alignment horizontal="center" vertical="center"/>
    </xf>
    <xf numFmtId="168" fontId="3" fillId="0" borderId="8" xfId="4" applyNumberFormat="1" applyFont="1" applyBorder="1" applyAlignment="1">
      <alignment horizontal="centerContinuous" vertical="center"/>
    </xf>
    <xf numFmtId="4" fontId="32" fillId="2" borderId="43" xfId="0" applyNumberFormat="1" applyFont="1" applyFill="1" applyBorder="1" applyAlignment="1">
      <alignment vertical="center"/>
    </xf>
    <xf numFmtId="164" fontId="35" fillId="2" borderId="8" xfId="4" applyNumberFormat="1" applyFont="1" applyFill="1" applyBorder="1" applyAlignment="1">
      <alignment horizontal="center" vertical="center"/>
    </xf>
    <xf numFmtId="0" fontId="25" fillId="2" borderId="8" xfId="4" applyFont="1" applyFill="1" applyBorder="1" applyAlignment="1">
      <alignment vertical="center"/>
    </xf>
    <xf numFmtId="0" fontId="32" fillId="2" borderId="59" xfId="4" quotePrefix="1" applyFont="1" applyFill="1" applyBorder="1" applyAlignment="1">
      <alignment horizontal="left" vertical="center"/>
    </xf>
    <xf numFmtId="164" fontId="34" fillId="2" borderId="43" xfId="4" applyNumberFormat="1" applyFont="1" applyFill="1" applyBorder="1" applyAlignment="1">
      <alignment horizontal="center" vertical="center"/>
    </xf>
    <xf numFmtId="164" fontId="32" fillId="2" borderId="43" xfId="4" applyNumberFormat="1" applyFont="1" applyFill="1" applyBorder="1" applyAlignment="1">
      <alignment horizontal="left" vertical="center"/>
    </xf>
    <xf numFmtId="0" fontId="32" fillId="2" borderId="43" xfId="4" applyFont="1" applyFill="1" applyBorder="1" applyAlignment="1">
      <alignment horizontal="center" vertical="center"/>
    </xf>
    <xf numFmtId="3" fontId="32" fillId="2" borderId="43" xfId="4" applyNumberFormat="1" applyFont="1" applyFill="1" applyBorder="1" applyAlignment="1">
      <alignment horizontal="center" vertical="center"/>
    </xf>
    <xf numFmtId="4" fontId="32" fillId="2" borderId="43" xfId="4" applyNumberFormat="1" applyFont="1" applyFill="1" applyBorder="1" applyAlignment="1">
      <alignment horizontal="right" vertical="center"/>
    </xf>
    <xf numFmtId="4" fontId="10" fillId="2" borderId="96" xfId="0" applyNumberFormat="1" applyFont="1" applyFill="1" applyBorder="1" applyAlignment="1">
      <alignment horizontal="right" vertical="center"/>
    </xf>
    <xf numFmtId="4" fontId="10" fillId="2" borderId="16" xfId="4" applyNumberFormat="1" applyFont="1" applyFill="1" applyBorder="1" applyAlignment="1">
      <alignment vertical="center"/>
    </xf>
    <xf numFmtId="0" fontId="5" fillId="2" borderId="10" xfId="4" applyFill="1" applyBorder="1" applyAlignment="1">
      <alignment vertical="center"/>
    </xf>
    <xf numFmtId="0" fontId="19" fillId="2" borderId="1" xfId="4" applyFont="1" applyFill="1" applyBorder="1" applyAlignment="1">
      <alignment horizontal="center" vertical="center"/>
    </xf>
    <xf numFmtId="0" fontId="30" fillId="2" borderId="1" xfId="4" applyFont="1" applyFill="1" applyBorder="1" applyAlignment="1">
      <alignment vertical="center"/>
    </xf>
    <xf numFmtId="0" fontId="8" fillId="2" borderId="1" xfId="4" applyFont="1" applyFill="1" applyBorder="1" applyAlignment="1">
      <alignment vertical="center"/>
    </xf>
    <xf numFmtId="0" fontId="5" fillId="2" borderId="1" xfId="4" applyFill="1" applyBorder="1" applyAlignment="1">
      <alignment horizontal="center" vertical="center"/>
    </xf>
    <xf numFmtId="0" fontId="5" fillId="2" borderId="1" xfId="4" applyFill="1" applyBorder="1" applyAlignment="1">
      <alignment vertical="center"/>
    </xf>
    <xf numFmtId="0" fontId="36" fillId="2" borderId="2" xfId="4" applyFont="1" applyFill="1" applyBorder="1" applyAlignment="1">
      <alignment vertical="center"/>
    </xf>
    <xf numFmtId="0" fontId="5" fillId="2" borderId="11" xfId="4" applyFill="1" applyBorder="1" applyAlignment="1">
      <alignment vertical="center"/>
    </xf>
    <xf numFmtId="0" fontId="19" fillId="2" borderId="4" xfId="4" applyFont="1" applyFill="1" applyBorder="1" applyAlignment="1">
      <alignment horizontal="center" vertical="center"/>
    </xf>
    <xf numFmtId="0" fontId="31" fillId="2" borderId="4" xfId="4" applyFont="1" applyFill="1" applyBorder="1" applyAlignment="1">
      <alignment vertical="center"/>
    </xf>
    <xf numFmtId="0" fontId="5" fillId="2" borderId="5" xfId="4" applyFill="1" applyBorder="1" applyAlignment="1">
      <alignment vertical="center"/>
    </xf>
    <xf numFmtId="168" fontId="33" fillId="2" borderId="86" xfId="0" applyNumberFormat="1" applyFont="1" applyFill="1" applyBorder="1" applyAlignment="1">
      <alignment horizontal="left" vertical="center"/>
    </xf>
    <xf numFmtId="167" fontId="25" fillId="2" borderId="77" xfId="0" quotePrefix="1" applyNumberFormat="1" applyFont="1" applyFill="1" applyBorder="1" applyAlignment="1">
      <alignment horizontal="left" vertical="center"/>
    </xf>
    <xf numFmtId="171" fontId="40" fillId="2" borderId="97" xfId="1" applyNumberFormat="1" applyFont="1" applyFill="1" applyBorder="1" applyAlignment="1"/>
    <xf numFmtId="168" fontId="33" fillId="2" borderId="7" xfId="0" applyNumberFormat="1" applyFont="1" applyFill="1" applyBorder="1" applyAlignment="1">
      <alignment horizontal="left" vertical="center"/>
    </xf>
    <xf numFmtId="168" fontId="33" fillId="2" borderId="20" xfId="0" applyNumberFormat="1" applyFont="1" applyFill="1" applyBorder="1" applyAlignment="1">
      <alignment horizontal="left" vertical="center"/>
    </xf>
    <xf numFmtId="167" fontId="33" fillId="2" borderId="74" xfId="0" quotePrefix="1" applyNumberFormat="1" applyFont="1" applyFill="1" applyBorder="1" applyAlignment="1">
      <alignment horizontal="left" vertical="center"/>
    </xf>
    <xf numFmtId="168" fontId="33" fillId="2" borderId="87" xfId="0" applyNumberFormat="1" applyFont="1" applyFill="1" applyBorder="1" applyAlignment="1">
      <alignment horizontal="left" vertical="center"/>
    </xf>
    <xf numFmtId="168" fontId="33" fillId="2" borderId="87" xfId="0" applyNumberFormat="1" applyFont="1" applyFill="1" applyBorder="1" applyAlignment="1">
      <alignment horizontal="left" vertical="center" wrapText="1"/>
    </xf>
    <xf numFmtId="4" fontId="6" fillId="5" borderId="20" xfId="0" applyNumberFormat="1" applyFont="1" applyFill="1" applyBorder="1" applyAlignment="1">
      <alignment vertical="center"/>
    </xf>
    <xf numFmtId="4" fontId="6" fillId="5" borderId="20" xfId="4" applyNumberFormat="1" applyFont="1" applyFill="1" applyBorder="1" applyAlignment="1">
      <alignment vertical="center"/>
    </xf>
    <xf numFmtId="167" fontId="33" fillId="6" borderId="70" xfId="0" quotePrefix="1" applyNumberFormat="1" applyFont="1" applyFill="1" applyBorder="1" applyAlignment="1">
      <alignment horizontal="left" vertical="center"/>
    </xf>
    <xf numFmtId="0" fontId="9" fillId="6" borderId="88" xfId="0" applyFont="1" applyFill="1" applyBorder="1" applyAlignment="1">
      <alignment horizontal="left" vertical="center"/>
    </xf>
    <xf numFmtId="171" fontId="40" fillId="6" borderId="20" xfId="1" applyNumberFormat="1" applyFont="1" applyFill="1" applyBorder="1" applyAlignment="1"/>
    <xf numFmtId="165" fontId="25"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165" fontId="25" fillId="2" borderId="9"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19" fillId="2" borderId="1" xfId="0" applyFont="1" applyFill="1" applyBorder="1" applyAlignment="1">
      <alignment horizontal="center" vertical="center"/>
    </xf>
    <xf numFmtId="0" fontId="22" fillId="2" borderId="0" xfId="0" applyFont="1" applyFill="1" applyAlignment="1">
      <alignment horizontal="center" vertical="center"/>
    </xf>
    <xf numFmtId="4" fontId="20" fillId="2" borderId="1" xfId="0" applyNumberFormat="1" applyFont="1" applyFill="1" applyBorder="1" applyAlignment="1">
      <alignment horizontal="center" vertical="center"/>
    </xf>
    <xf numFmtId="0" fontId="17" fillId="2" borderId="0" xfId="0" applyFont="1" applyFill="1" applyAlignment="1">
      <alignment horizontal="center" vertical="center"/>
    </xf>
    <xf numFmtId="0" fontId="21" fillId="2" borderId="1" xfId="0" applyFont="1" applyFill="1" applyBorder="1" applyAlignment="1">
      <alignment horizontal="center" vertical="center"/>
    </xf>
    <xf numFmtId="0" fontId="1" fillId="2" borderId="0" xfId="0" applyFont="1" applyFill="1" applyAlignment="1">
      <alignment vertical="center"/>
    </xf>
    <xf numFmtId="0" fontId="28" fillId="3" borderId="10" xfId="0" applyFont="1" applyFill="1" applyBorder="1" applyAlignment="1">
      <alignment horizontal="center" vertical="center" wrapText="1"/>
    </xf>
    <xf numFmtId="0" fontId="28" fillId="3" borderId="1" xfId="0" applyFont="1" applyFill="1" applyBorder="1" applyAlignment="1">
      <alignment horizontal="center" vertical="center" wrapText="1"/>
    </xf>
    <xf numFmtId="3" fontId="28" fillId="3" borderId="1" xfId="0" applyNumberFormat="1"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4" fontId="28" fillId="3" borderId="2" xfId="0" applyNumberFormat="1" applyFont="1" applyFill="1" applyBorder="1" applyAlignment="1">
      <alignment horizontal="center" vertical="center" wrapText="1"/>
    </xf>
    <xf numFmtId="0" fontId="2" fillId="3" borderId="6" xfId="0" applyFont="1" applyFill="1" applyBorder="1" applyAlignment="1">
      <alignment vertical="center" wrapText="1"/>
    </xf>
    <xf numFmtId="0" fontId="2" fillId="3" borderId="0" xfId="0" applyFont="1" applyFill="1" applyAlignment="1">
      <alignment vertical="center" wrapText="1"/>
    </xf>
    <xf numFmtId="0" fontId="2" fillId="3" borderId="3" xfId="0" applyFont="1" applyFill="1" applyBorder="1" applyAlignment="1">
      <alignment vertical="center" wrapText="1"/>
    </xf>
    <xf numFmtId="0" fontId="2" fillId="2" borderId="6" xfId="0" applyFont="1" applyFill="1" applyBorder="1" applyAlignment="1">
      <alignment vertical="center" wrapText="1"/>
    </xf>
    <xf numFmtId="0" fontId="2" fillId="2" borderId="0" xfId="0" applyFont="1" applyFill="1" applyAlignment="1">
      <alignment vertical="center" wrapText="1"/>
    </xf>
    <xf numFmtId="0" fontId="2" fillId="2" borderId="3" xfId="0" applyFont="1" applyFill="1" applyBorder="1" applyAlignment="1">
      <alignment vertical="center" wrapText="1"/>
    </xf>
    <xf numFmtId="0" fontId="2" fillId="2" borderId="11"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5"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18" fillId="2" borderId="56" xfId="0" applyFont="1" applyFill="1" applyBorder="1" applyAlignment="1">
      <alignment horizontal="center" vertical="center"/>
    </xf>
    <xf numFmtId="0" fontId="18" fillId="2" borderId="57" xfId="0" applyFont="1" applyFill="1" applyBorder="1" applyAlignment="1">
      <alignment horizontal="center" vertical="center"/>
    </xf>
    <xf numFmtId="0" fontId="19" fillId="2" borderId="52" xfId="0" applyFont="1" applyFill="1" applyBorder="1" applyAlignment="1">
      <alignment horizontal="center" vertical="center"/>
    </xf>
    <xf numFmtId="0" fontId="22" fillId="2" borderId="44" xfId="0" applyFont="1" applyFill="1" applyBorder="1" applyAlignment="1">
      <alignment horizontal="center" vertical="center"/>
    </xf>
    <xf numFmtId="0" fontId="20"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3" fillId="2" borderId="53" xfId="0" applyFont="1" applyFill="1" applyBorder="1" applyAlignment="1">
      <alignment horizontal="center" vertical="center"/>
    </xf>
    <xf numFmtId="0" fontId="29" fillId="2" borderId="45" xfId="0" applyFont="1" applyFill="1" applyBorder="1" applyAlignment="1">
      <alignment horizontal="center" vertical="center"/>
    </xf>
    <xf numFmtId="166" fontId="25" fillId="2" borderId="7" xfId="4" applyNumberFormat="1" applyFont="1" applyFill="1" applyBorder="1" applyAlignment="1">
      <alignment horizontal="center" vertical="center"/>
    </xf>
    <xf numFmtId="166" fontId="25" fillId="2" borderId="8" xfId="4" applyNumberFormat="1" applyFont="1" applyFill="1" applyBorder="1" applyAlignment="1">
      <alignment horizontal="center" vertical="center"/>
    </xf>
    <xf numFmtId="166" fontId="25" fillId="2" borderId="9" xfId="4" applyNumberFormat="1" applyFont="1" applyFill="1" applyBorder="1" applyAlignment="1">
      <alignment horizontal="center" vertical="center"/>
    </xf>
    <xf numFmtId="0" fontId="18" fillId="2" borderId="80" xfId="0" applyFont="1" applyFill="1" applyBorder="1" applyAlignment="1">
      <alignment horizontal="center" vertical="center"/>
    </xf>
    <xf numFmtId="0" fontId="18" fillId="2" borderId="84" xfId="0" applyFont="1" applyFill="1" applyBorder="1" applyAlignment="1">
      <alignment horizontal="center" vertical="center"/>
    </xf>
    <xf numFmtId="0" fontId="19" fillId="2" borderId="81" xfId="0" applyFont="1" applyFill="1" applyBorder="1" applyAlignment="1">
      <alignment horizontal="center" vertical="center"/>
    </xf>
    <xf numFmtId="0" fontId="19" fillId="2" borderId="85" xfId="0" applyFont="1" applyFill="1" applyBorder="1" applyAlignment="1">
      <alignment horizontal="center" vertical="center"/>
    </xf>
    <xf numFmtId="0" fontId="20" fillId="2" borderId="13" xfId="0" applyFont="1" applyFill="1" applyBorder="1" applyAlignment="1">
      <alignment horizontal="center" vertical="center"/>
    </xf>
    <xf numFmtId="0" fontId="23" fillId="2" borderId="45" xfId="0" applyFont="1" applyFill="1" applyBorder="1" applyAlignment="1">
      <alignment horizontal="center" vertical="center"/>
    </xf>
    <xf numFmtId="0" fontId="33"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10" fillId="2" borderId="60" xfId="0" applyFont="1" applyFill="1" applyBorder="1" applyAlignment="1">
      <alignment horizontal="left" vertical="top" wrapText="1"/>
    </xf>
    <xf numFmtId="167" fontId="25" fillId="2" borderId="7" xfId="4" quotePrefix="1" applyNumberFormat="1" applyFont="1" applyFill="1" applyBorder="1" applyAlignment="1">
      <alignment horizontal="center" vertical="center"/>
    </xf>
    <xf numFmtId="167" fontId="25" fillId="2" borderId="8" xfId="4" quotePrefix="1" applyNumberFormat="1" applyFont="1" applyFill="1" applyBorder="1" applyAlignment="1">
      <alignment horizontal="center" vertical="center"/>
    </xf>
    <xf numFmtId="0" fontId="18" fillId="2" borderId="56" xfId="4" applyFont="1" applyFill="1" applyBorder="1" applyAlignment="1">
      <alignment horizontal="center" vertical="center"/>
    </xf>
    <xf numFmtId="0" fontId="18" fillId="2" borderId="57" xfId="4" applyFont="1" applyFill="1" applyBorder="1" applyAlignment="1">
      <alignment horizontal="center" vertical="center"/>
    </xf>
    <xf numFmtId="0" fontId="19" fillId="2" borderId="52" xfId="4" applyFont="1" applyFill="1" applyBorder="1" applyAlignment="1">
      <alignment horizontal="center" vertical="center"/>
    </xf>
    <xf numFmtId="0" fontId="22" fillId="2" borderId="44" xfId="4" applyFont="1" applyFill="1" applyBorder="1" applyAlignment="1">
      <alignment horizontal="center" vertical="center"/>
    </xf>
    <xf numFmtId="0" fontId="23" fillId="2" borderId="53" xfId="4" applyFont="1" applyFill="1" applyBorder="1" applyAlignment="1">
      <alignment horizontal="center" vertical="center"/>
    </xf>
    <xf numFmtId="0" fontId="29" fillId="2" borderId="45" xfId="4" applyFont="1" applyFill="1" applyBorder="1" applyAlignment="1">
      <alignment horizontal="center" vertical="center"/>
    </xf>
    <xf numFmtId="166" fontId="3" fillId="2" borderId="8" xfId="4" applyNumberFormat="1" applyFont="1" applyFill="1" applyBorder="1" applyAlignment="1">
      <alignment horizontal="center" vertical="center"/>
    </xf>
    <xf numFmtId="165" fontId="25" fillId="2" borderId="7" xfId="4" applyNumberFormat="1" applyFont="1" applyFill="1" applyBorder="1" applyAlignment="1">
      <alignment horizontal="center" vertical="center"/>
    </xf>
    <xf numFmtId="165" fontId="25" fillId="2" borderId="8" xfId="4" applyNumberFormat="1" applyFont="1" applyFill="1" applyBorder="1" applyAlignment="1">
      <alignment horizontal="center" vertical="center"/>
    </xf>
    <xf numFmtId="165" fontId="25" fillId="2" borderId="9" xfId="4" applyNumberFormat="1" applyFont="1" applyFill="1" applyBorder="1" applyAlignment="1">
      <alignment horizontal="center" vertical="center"/>
    </xf>
    <xf numFmtId="0" fontId="10" fillId="2" borderId="14" xfId="4" applyFont="1" applyFill="1" applyBorder="1" applyAlignment="1">
      <alignment horizontal="center" vertical="center"/>
    </xf>
    <xf numFmtId="0" fontId="10" fillId="2" borderId="15" xfId="4" applyFont="1" applyFill="1" applyBorder="1" applyAlignment="1">
      <alignment horizontal="center" vertical="center"/>
    </xf>
    <xf numFmtId="0" fontId="10" fillId="2" borderId="16" xfId="4" applyFont="1" applyFill="1" applyBorder="1" applyAlignment="1">
      <alignment horizontal="center" vertical="center"/>
    </xf>
    <xf numFmtId="0" fontId="33" fillId="5" borderId="7" xfId="4" applyFont="1" applyFill="1" applyBorder="1" applyAlignment="1">
      <alignment horizontal="center" vertical="center"/>
    </xf>
    <xf numFmtId="0" fontId="9" fillId="5" borderId="8" xfId="4"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33" fillId="5" borderId="8" xfId="4" applyFont="1" applyFill="1" applyBorder="1" applyAlignment="1">
      <alignment horizontal="center" vertical="center"/>
    </xf>
    <xf numFmtId="0" fontId="33" fillId="5" borderId="9" xfId="4" applyFont="1" applyFill="1" applyBorder="1" applyAlignment="1">
      <alignment horizontal="center" vertical="center"/>
    </xf>
    <xf numFmtId="0" fontId="10" fillId="0" borderId="59" xfId="4" applyFont="1" applyBorder="1" applyAlignment="1">
      <alignment horizontal="center" vertical="center"/>
    </xf>
    <xf numFmtId="0" fontId="10" fillId="0" borderId="43" xfId="4" applyFont="1" applyBorder="1" applyAlignment="1">
      <alignment horizontal="center" vertical="center"/>
    </xf>
    <xf numFmtId="0" fontId="10" fillId="0" borderId="42" xfId="4" applyFont="1" applyBorder="1" applyAlignment="1">
      <alignment horizontal="center" vertical="center"/>
    </xf>
    <xf numFmtId="0" fontId="10" fillId="2" borderId="59" xfId="4" applyFont="1" applyFill="1" applyBorder="1" applyAlignment="1">
      <alignment horizontal="center" vertical="center"/>
    </xf>
    <xf numFmtId="0" fontId="10" fillId="2" borderId="43" xfId="4" applyFont="1" applyFill="1" applyBorder="1" applyAlignment="1">
      <alignment horizontal="center" vertical="center"/>
    </xf>
    <xf numFmtId="0" fontId="10" fillId="2" borderId="42" xfId="4" applyFont="1" applyFill="1" applyBorder="1" applyAlignment="1">
      <alignment horizontal="center" vertical="center"/>
    </xf>
    <xf numFmtId="164" fontId="44" fillId="2" borderId="15" xfId="0" applyNumberFormat="1" applyFont="1" applyFill="1" applyBorder="1" applyAlignment="1">
      <alignment horizontal="left" vertical="center"/>
    </xf>
    <xf numFmtId="164" fontId="44" fillId="2" borderId="16" xfId="0" applyNumberFormat="1" applyFont="1" applyFill="1" applyBorder="1" applyAlignment="1">
      <alignment horizontal="left" vertical="center"/>
    </xf>
    <xf numFmtId="0" fontId="10" fillId="2" borderId="72" xfId="0" applyFont="1" applyFill="1" applyBorder="1" applyAlignment="1">
      <alignment horizontal="center" vertical="center"/>
    </xf>
    <xf numFmtId="0" fontId="10" fillId="2" borderId="0" xfId="0" applyFont="1" applyFill="1" applyAlignment="1">
      <alignment horizontal="center" vertical="center"/>
    </xf>
    <xf numFmtId="0" fontId="10" fillId="2" borderId="3" xfId="0" applyFont="1" applyFill="1" applyBorder="1" applyAlignment="1">
      <alignment horizontal="center" vertical="center"/>
    </xf>
    <xf numFmtId="166" fontId="33" fillId="5" borderId="7" xfId="4" applyNumberFormat="1" applyFont="1" applyFill="1" applyBorder="1" applyAlignment="1">
      <alignment horizontal="center" vertical="center"/>
    </xf>
    <xf numFmtId="166" fontId="9" fillId="5" borderId="8" xfId="4" applyNumberFormat="1" applyFont="1" applyFill="1" applyBorder="1" applyAlignment="1">
      <alignment horizontal="center" vertical="center"/>
    </xf>
    <xf numFmtId="167" fontId="33" fillId="2" borderId="70" xfId="0" applyNumberFormat="1" applyFont="1" applyFill="1" applyBorder="1" applyAlignment="1">
      <alignment horizontal="left" vertical="center"/>
    </xf>
    <xf numFmtId="0" fontId="9" fillId="2" borderId="88" xfId="0" applyFont="1" applyFill="1" applyBorder="1" applyAlignment="1">
      <alignment horizontal="left" vertical="center"/>
    </xf>
    <xf numFmtId="167" fontId="25" fillId="2" borderId="75" xfId="0" applyNumberFormat="1" applyFont="1" applyFill="1" applyBorder="1" applyAlignment="1">
      <alignment horizontal="left" vertical="center"/>
    </xf>
    <xf numFmtId="167" fontId="25" fillId="2" borderId="89" xfId="0" applyNumberFormat="1" applyFont="1" applyFill="1" applyBorder="1" applyAlignment="1">
      <alignment horizontal="left" vertical="center"/>
    </xf>
    <xf numFmtId="167" fontId="33" fillId="2" borderId="7" xfId="0" applyNumberFormat="1" applyFont="1" applyFill="1" applyBorder="1" applyAlignment="1">
      <alignment horizontal="left" vertical="center"/>
    </xf>
    <xf numFmtId="167" fontId="33" fillId="2" borderId="8" xfId="0" applyNumberFormat="1" applyFont="1" applyFill="1" applyBorder="1" applyAlignment="1">
      <alignment horizontal="left" vertical="center"/>
    </xf>
    <xf numFmtId="174" fontId="13" fillId="2" borderId="7" xfId="0" applyNumberFormat="1" applyFont="1" applyFill="1" applyBorder="1" applyAlignment="1">
      <alignment horizontal="center" vertical="center"/>
    </xf>
    <xf numFmtId="174" fontId="13" fillId="2" borderId="8" xfId="0" applyNumberFormat="1" applyFont="1" applyFill="1" applyBorder="1" applyAlignment="1">
      <alignment horizontal="center" vertical="center"/>
    </xf>
    <xf numFmtId="174" fontId="13" fillId="2" borderId="9" xfId="0" applyNumberFormat="1" applyFont="1" applyFill="1" applyBorder="1" applyAlignment="1">
      <alignment horizontal="center" vertical="center"/>
    </xf>
    <xf numFmtId="0" fontId="56" fillId="2" borderId="11" xfId="0" applyFont="1" applyFill="1" applyBorder="1" applyAlignment="1">
      <alignment horizontal="left" vertical="center"/>
    </xf>
    <xf numFmtId="0" fontId="56" fillId="2" borderId="4" xfId="0" applyFont="1" applyFill="1" applyBorder="1" applyAlignment="1">
      <alignment horizontal="left" vertical="center"/>
    </xf>
    <xf numFmtId="0" fontId="56" fillId="2" borderId="5" xfId="0" applyFont="1" applyFill="1" applyBorder="1" applyAlignment="1">
      <alignment horizontal="left" vertical="center"/>
    </xf>
    <xf numFmtId="167" fontId="33" fillId="2" borderId="88" xfId="0" applyNumberFormat="1" applyFont="1" applyFill="1" applyBorder="1" applyAlignment="1">
      <alignment horizontal="left" vertical="center"/>
    </xf>
  </cellXfs>
  <cellStyles count="6">
    <cellStyle name="Normal" xfId="0" builtinId="0"/>
    <cellStyle name="Normal 2" xfId="4" xr:uid="{AF8023C9-6959-47BD-9487-4CBA3D540094}"/>
    <cellStyle name="Normal 3" xfId="5" xr:uid="{C9F604FA-9F5E-447C-9FC1-4AD33AAA3864}"/>
    <cellStyle name="Normal_Sewer &amp; Toilets in Ipelegeng Proper &amp; X2 -  Tender" xfId="2" xr:uid="{B74EAF4A-24B5-4425-B6CC-4177195797EF}"/>
    <cellStyle name="Normal_Sewer &amp; Toilets in Reagile X3 - Eredeti Tender" xfId="1" xr:uid="{8CF07634-B8C1-4186-A8B1-AEC00BEDDD7B}"/>
    <cellStyle name="Normal_Tswelelang Roads &amp; Stormwater - Tender" xfId="3" xr:uid="{8DFC1426-84D0-47B0-B3C5-1EBE3CB0EA9D}"/>
  </cellStyles>
  <dxfs count="0"/>
  <tableStyles count="0" defaultTableStyle="TableStyleMedium2" defaultPivotStyle="PivotStyleLight16"/>
  <colors>
    <mruColors>
      <color rgb="FF990099"/>
      <color rgb="FFCC00CC"/>
      <color rgb="FF00FF00"/>
      <color rgb="FF00FFFF"/>
      <color rgb="FFFFCCFF"/>
      <color rgb="FFFF99FF"/>
      <color rgb="FFFF66FF"/>
      <color rgb="FF3312F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0</xdr:rowOff>
    </xdr:from>
    <xdr:to>
      <xdr:col>1</xdr:col>
      <xdr:colOff>428625</xdr:colOff>
      <xdr:row>61</xdr:row>
      <xdr:rowOff>114300</xdr:rowOff>
    </xdr:to>
    <xdr:sp macro="" textlink="">
      <xdr:nvSpPr>
        <xdr:cNvPr id="2" name="Rectangle 1">
          <a:extLst>
            <a:ext uri="{FF2B5EF4-FFF2-40B4-BE49-F238E27FC236}">
              <a16:creationId xmlns:a16="http://schemas.microsoft.com/office/drawing/2014/main" id="{ED895023-9768-433B-8DA5-78FBB9713EE6}"/>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60</xdr:row>
      <xdr:rowOff>0</xdr:rowOff>
    </xdr:from>
    <xdr:to>
      <xdr:col>6</xdr:col>
      <xdr:colOff>1020366</xdr:colOff>
      <xdr:row>61</xdr:row>
      <xdr:rowOff>114300</xdr:rowOff>
    </xdr:to>
    <xdr:sp macro="" textlink="">
      <xdr:nvSpPr>
        <xdr:cNvPr id="3" name="Rectangle 2">
          <a:extLst>
            <a:ext uri="{FF2B5EF4-FFF2-40B4-BE49-F238E27FC236}">
              <a16:creationId xmlns:a16="http://schemas.microsoft.com/office/drawing/2014/main" id="{66239D28-CDE5-4B7B-B1B8-D13272693A2A}"/>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60</xdr:row>
      <xdr:rowOff>0</xdr:rowOff>
    </xdr:from>
    <xdr:to>
      <xdr:col>2</xdr:col>
      <xdr:colOff>1352550</xdr:colOff>
      <xdr:row>61</xdr:row>
      <xdr:rowOff>114300</xdr:rowOff>
    </xdr:to>
    <xdr:sp macro="" textlink="">
      <xdr:nvSpPr>
        <xdr:cNvPr id="4" name="Rectangle 3">
          <a:extLst>
            <a:ext uri="{FF2B5EF4-FFF2-40B4-BE49-F238E27FC236}">
              <a16:creationId xmlns:a16="http://schemas.microsoft.com/office/drawing/2014/main" id="{316BDA09-CB13-43C2-A78A-18287FBD498B}"/>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60</xdr:row>
      <xdr:rowOff>9525</xdr:rowOff>
    </xdr:from>
    <xdr:to>
      <xdr:col>2</xdr:col>
      <xdr:colOff>2914650</xdr:colOff>
      <xdr:row>61</xdr:row>
      <xdr:rowOff>123825</xdr:rowOff>
    </xdr:to>
    <xdr:sp macro="" textlink="">
      <xdr:nvSpPr>
        <xdr:cNvPr id="5" name="Rectangle 4">
          <a:extLst>
            <a:ext uri="{FF2B5EF4-FFF2-40B4-BE49-F238E27FC236}">
              <a16:creationId xmlns:a16="http://schemas.microsoft.com/office/drawing/2014/main" id="{B421E185-0A9E-4548-841D-AAC9F5917957}"/>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60</xdr:row>
      <xdr:rowOff>9525</xdr:rowOff>
    </xdr:from>
    <xdr:to>
      <xdr:col>2</xdr:col>
      <xdr:colOff>4457700</xdr:colOff>
      <xdr:row>61</xdr:row>
      <xdr:rowOff>123825</xdr:rowOff>
    </xdr:to>
    <xdr:sp macro="" textlink="">
      <xdr:nvSpPr>
        <xdr:cNvPr id="6" name="Rectangle 5">
          <a:extLst>
            <a:ext uri="{FF2B5EF4-FFF2-40B4-BE49-F238E27FC236}">
              <a16:creationId xmlns:a16="http://schemas.microsoft.com/office/drawing/2014/main" id="{B2384FC3-3452-45A3-92D9-32A42AC26A91}"/>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60</xdr:row>
      <xdr:rowOff>0</xdr:rowOff>
    </xdr:from>
    <xdr:to>
      <xdr:col>5</xdr:col>
      <xdr:colOff>285750</xdr:colOff>
      <xdr:row>61</xdr:row>
      <xdr:rowOff>114300</xdr:rowOff>
    </xdr:to>
    <xdr:sp macro="" textlink="">
      <xdr:nvSpPr>
        <xdr:cNvPr id="7" name="Rectangle 6">
          <a:extLst>
            <a:ext uri="{FF2B5EF4-FFF2-40B4-BE49-F238E27FC236}">
              <a16:creationId xmlns:a16="http://schemas.microsoft.com/office/drawing/2014/main" id="{A706D76E-2AE1-4C78-BCCB-EF47B62D1864}"/>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62</xdr:row>
      <xdr:rowOff>0</xdr:rowOff>
    </xdr:from>
    <xdr:to>
      <xdr:col>1</xdr:col>
      <xdr:colOff>447675</xdr:colOff>
      <xdr:row>62</xdr:row>
      <xdr:rowOff>114300</xdr:rowOff>
    </xdr:to>
    <xdr:sp macro="" textlink="">
      <xdr:nvSpPr>
        <xdr:cNvPr id="8" name="Rectangle 7">
          <a:extLst>
            <a:ext uri="{FF2B5EF4-FFF2-40B4-BE49-F238E27FC236}">
              <a16:creationId xmlns:a16="http://schemas.microsoft.com/office/drawing/2014/main" id="{57C414F4-F3E2-4EAC-8C8A-4D476285262D}"/>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62</xdr:row>
      <xdr:rowOff>0</xdr:rowOff>
    </xdr:from>
    <xdr:to>
      <xdr:col>2</xdr:col>
      <xdr:colOff>4457700</xdr:colOff>
      <xdr:row>62</xdr:row>
      <xdr:rowOff>104775</xdr:rowOff>
    </xdr:to>
    <xdr:sp macro="" textlink="">
      <xdr:nvSpPr>
        <xdr:cNvPr id="9" name="Rectangle 8">
          <a:extLst>
            <a:ext uri="{FF2B5EF4-FFF2-40B4-BE49-F238E27FC236}">
              <a16:creationId xmlns:a16="http://schemas.microsoft.com/office/drawing/2014/main" id="{709864B0-1665-40FA-9B67-DC14D81A1965}"/>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62</xdr:row>
      <xdr:rowOff>0</xdr:rowOff>
    </xdr:from>
    <xdr:to>
      <xdr:col>2</xdr:col>
      <xdr:colOff>1352550</xdr:colOff>
      <xdr:row>62</xdr:row>
      <xdr:rowOff>123825</xdr:rowOff>
    </xdr:to>
    <xdr:sp macro="" textlink="">
      <xdr:nvSpPr>
        <xdr:cNvPr id="10" name="Rectangle 9">
          <a:extLst>
            <a:ext uri="{FF2B5EF4-FFF2-40B4-BE49-F238E27FC236}">
              <a16:creationId xmlns:a16="http://schemas.microsoft.com/office/drawing/2014/main" id="{D2C65BD6-A162-4DE6-AD30-C6AAA89FA597}"/>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62</xdr:row>
      <xdr:rowOff>0</xdr:rowOff>
    </xdr:from>
    <xdr:to>
      <xdr:col>5</xdr:col>
      <xdr:colOff>276225</xdr:colOff>
      <xdr:row>62</xdr:row>
      <xdr:rowOff>123825</xdr:rowOff>
    </xdr:to>
    <xdr:sp macro="" textlink="">
      <xdr:nvSpPr>
        <xdr:cNvPr id="11" name="Rectangle 10">
          <a:extLst>
            <a:ext uri="{FF2B5EF4-FFF2-40B4-BE49-F238E27FC236}">
              <a16:creationId xmlns:a16="http://schemas.microsoft.com/office/drawing/2014/main" id="{0BDEA398-14E9-49B1-8229-B2DE5837F5BD}"/>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62</xdr:row>
      <xdr:rowOff>0</xdr:rowOff>
    </xdr:from>
    <xdr:to>
      <xdr:col>2</xdr:col>
      <xdr:colOff>2914650</xdr:colOff>
      <xdr:row>62</xdr:row>
      <xdr:rowOff>123825</xdr:rowOff>
    </xdr:to>
    <xdr:sp macro="" textlink="">
      <xdr:nvSpPr>
        <xdr:cNvPr id="12" name="Rectangle 11">
          <a:extLst>
            <a:ext uri="{FF2B5EF4-FFF2-40B4-BE49-F238E27FC236}">
              <a16:creationId xmlns:a16="http://schemas.microsoft.com/office/drawing/2014/main" id="{178454AB-E959-4223-AC9C-A72A78978C4A}"/>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62</xdr:row>
      <xdr:rowOff>0</xdr:rowOff>
    </xdr:from>
    <xdr:to>
      <xdr:col>6</xdr:col>
      <xdr:colOff>1019175</xdr:colOff>
      <xdr:row>62</xdr:row>
      <xdr:rowOff>123825</xdr:rowOff>
    </xdr:to>
    <xdr:sp macro="" textlink="">
      <xdr:nvSpPr>
        <xdr:cNvPr id="13" name="Rectangle 12">
          <a:extLst>
            <a:ext uri="{FF2B5EF4-FFF2-40B4-BE49-F238E27FC236}">
              <a16:creationId xmlns:a16="http://schemas.microsoft.com/office/drawing/2014/main" id="{FE36B328-D95D-4EEB-9ECE-4F8D7DB8E225}"/>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44824</xdr:colOff>
      <xdr:row>59</xdr:row>
      <xdr:rowOff>145676</xdr:rowOff>
    </xdr:from>
    <xdr:to>
      <xdr:col>1</xdr:col>
      <xdr:colOff>473449</xdr:colOff>
      <xdr:row>61</xdr:row>
      <xdr:rowOff>69476</xdr:rowOff>
    </xdr:to>
    <xdr:sp macro="" textlink="">
      <xdr:nvSpPr>
        <xdr:cNvPr id="14" name="Rectangle 13">
          <a:extLst>
            <a:ext uri="{FF2B5EF4-FFF2-40B4-BE49-F238E27FC236}">
              <a16:creationId xmlns:a16="http://schemas.microsoft.com/office/drawing/2014/main" id="{A7472FE6-DB6C-4CB4-BFC9-C482FE7A48E2}"/>
            </a:ext>
          </a:extLst>
        </xdr:cNvPr>
        <xdr:cNvSpPr/>
      </xdr:nvSpPr>
      <xdr:spPr bwMode="auto">
        <a:xfrm>
          <a:off x="44824" y="13166911"/>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60</xdr:row>
      <xdr:rowOff>0</xdr:rowOff>
    </xdr:from>
    <xdr:to>
      <xdr:col>6</xdr:col>
      <xdr:colOff>1020366</xdr:colOff>
      <xdr:row>61</xdr:row>
      <xdr:rowOff>114300</xdr:rowOff>
    </xdr:to>
    <xdr:sp macro="" textlink="">
      <xdr:nvSpPr>
        <xdr:cNvPr id="15" name="Rectangle 14">
          <a:extLst>
            <a:ext uri="{FF2B5EF4-FFF2-40B4-BE49-F238E27FC236}">
              <a16:creationId xmlns:a16="http://schemas.microsoft.com/office/drawing/2014/main" id="{5DE8DB40-C544-4626-A3B2-7C473FA92754}"/>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60</xdr:row>
      <xdr:rowOff>0</xdr:rowOff>
    </xdr:from>
    <xdr:to>
      <xdr:col>2</xdr:col>
      <xdr:colOff>1352550</xdr:colOff>
      <xdr:row>61</xdr:row>
      <xdr:rowOff>114300</xdr:rowOff>
    </xdr:to>
    <xdr:sp macro="" textlink="">
      <xdr:nvSpPr>
        <xdr:cNvPr id="16" name="Rectangle 15">
          <a:extLst>
            <a:ext uri="{FF2B5EF4-FFF2-40B4-BE49-F238E27FC236}">
              <a16:creationId xmlns:a16="http://schemas.microsoft.com/office/drawing/2014/main" id="{763C24EA-CE77-489F-805F-01C7F070F4D6}"/>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60</xdr:row>
      <xdr:rowOff>9525</xdr:rowOff>
    </xdr:from>
    <xdr:to>
      <xdr:col>2</xdr:col>
      <xdr:colOff>2914650</xdr:colOff>
      <xdr:row>61</xdr:row>
      <xdr:rowOff>123825</xdr:rowOff>
    </xdr:to>
    <xdr:sp macro="" textlink="">
      <xdr:nvSpPr>
        <xdr:cNvPr id="17" name="Rectangle 16">
          <a:extLst>
            <a:ext uri="{FF2B5EF4-FFF2-40B4-BE49-F238E27FC236}">
              <a16:creationId xmlns:a16="http://schemas.microsoft.com/office/drawing/2014/main" id="{DA34287B-40AA-43D8-8B06-FA972A8E27DA}"/>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60</xdr:row>
      <xdr:rowOff>9525</xdr:rowOff>
    </xdr:from>
    <xdr:to>
      <xdr:col>2</xdr:col>
      <xdr:colOff>4457700</xdr:colOff>
      <xdr:row>61</xdr:row>
      <xdr:rowOff>123825</xdr:rowOff>
    </xdr:to>
    <xdr:sp macro="" textlink="">
      <xdr:nvSpPr>
        <xdr:cNvPr id="18" name="Rectangle 17">
          <a:extLst>
            <a:ext uri="{FF2B5EF4-FFF2-40B4-BE49-F238E27FC236}">
              <a16:creationId xmlns:a16="http://schemas.microsoft.com/office/drawing/2014/main" id="{26D54A0F-33C9-4BDA-AEFF-990CB680901A}"/>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60</xdr:row>
      <xdr:rowOff>0</xdr:rowOff>
    </xdr:from>
    <xdr:to>
      <xdr:col>5</xdr:col>
      <xdr:colOff>285750</xdr:colOff>
      <xdr:row>61</xdr:row>
      <xdr:rowOff>114300</xdr:rowOff>
    </xdr:to>
    <xdr:sp macro="" textlink="">
      <xdr:nvSpPr>
        <xdr:cNvPr id="19" name="Rectangle 18">
          <a:extLst>
            <a:ext uri="{FF2B5EF4-FFF2-40B4-BE49-F238E27FC236}">
              <a16:creationId xmlns:a16="http://schemas.microsoft.com/office/drawing/2014/main" id="{32218307-47B1-43C6-9571-7EFAC57DB01E}"/>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62</xdr:row>
      <xdr:rowOff>0</xdr:rowOff>
    </xdr:from>
    <xdr:to>
      <xdr:col>1</xdr:col>
      <xdr:colOff>447675</xdr:colOff>
      <xdr:row>62</xdr:row>
      <xdr:rowOff>114300</xdr:rowOff>
    </xdr:to>
    <xdr:sp macro="" textlink="">
      <xdr:nvSpPr>
        <xdr:cNvPr id="20" name="Rectangle 19">
          <a:extLst>
            <a:ext uri="{FF2B5EF4-FFF2-40B4-BE49-F238E27FC236}">
              <a16:creationId xmlns:a16="http://schemas.microsoft.com/office/drawing/2014/main" id="{F12ECB61-0D38-4C1F-AAFD-B89EC0AC9B6E}"/>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62</xdr:row>
      <xdr:rowOff>0</xdr:rowOff>
    </xdr:from>
    <xdr:to>
      <xdr:col>2</xdr:col>
      <xdr:colOff>4457700</xdr:colOff>
      <xdr:row>62</xdr:row>
      <xdr:rowOff>104775</xdr:rowOff>
    </xdr:to>
    <xdr:sp macro="" textlink="">
      <xdr:nvSpPr>
        <xdr:cNvPr id="21" name="Rectangle 20">
          <a:extLst>
            <a:ext uri="{FF2B5EF4-FFF2-40B4-BE49-F238E27FC236}">
              <a16:creationId xmlns:a16="http://schemas.microsoft.com/office/drawing/2014/main" id="{E9493C1A-6A96-4918-A4EE-460C7163DC87}"/>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62</xdr:row>
      <xdr:rowOff>0</xdr:rowOff>
    </xdr:from>
    <xdr:to>
      <xdr:col>2</xdr:col>
      <xdr:colOff>1352550</xdr:colOff>
      <xdr:row>62</xdr:row>
      <xdr:rowOff>123825</xdr:rowOff>
    </xdr:to>
    <xdr:sp macro="" textlink="">
      <xdr:nvSpPr>
        <xdr:cNvPr id="22" name="Rectangle 21">
          <a:extLst>
            <a:ext uri="{FF2B5EF4-FFF2-40B4-BE49-F238E27FC236}">
              <a16:creationId xmlns:a16="http://schemas.microsoft.com/office/drawing/2014/main" id="{101B1B30-A913-4CDC-9313-54FBCAA8E656}"/>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62</xdr:row>
      <xdr:rowOff>0</xdr:rowOff>
    </xdr:from>
    <xdr:to>
      <xdr:col>5</xdr:col>
      <xdr:colOff>276225</xdr:colOff>
      <xdr:row>62</xdr:row>
      <xdr:rowOff>123825</xdr:rowOff>
    </xdr:to>
    <xdr:sp macro="" textlink="">
      <xdr:nvSpPr>
        <xdr:cNvPr id="23" name="Rectangle 22">
          <a:extLst>
            <a:ext uri="{FF2B5EF4-FFF2-40B4-BE49-F238E27FC236}">
              <a16:creationId xmlns:a16="http://schemas.microsoft.com/office/drawing/2014/main" id="{9EB5EAFC-6921-4843-B595-D0FCF308A861}"/>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62</xdr:row>
      <xdr:rowOff>0</xdr:rowOff>
    </xdr:from>
    <xdr:to>
      <xdr:col>2</xdr:col>
      <xdr:colOff>2914650</xdr:colOff>
      <xdr:row>62</xdr:row>
      <xdr:rowOff>123825</xdr:rowOff>
    </xdr:to>
    <xdr:sp macro="" textlink="">
      <xdr:nvSpPr>
        <xdr:cNvPr id="24" name="Rectangle 23">
          <a:extLst>
            <a:ext uri="{FF2B5EF4-FFF2-40B4-BE49-F238E27FC236}">
              <a16:creationId xmlns:a16="http://schemas.microsoft.com/office/drawing/2014/main" id="{91AFBF5B-2B11-4876-899B-7F6BC4EE6C5E}"/>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62</xdr:row>
      <xdr:rowOff>0</xdr:rowOff>
    </xdr:from>
    <xdr:to>
      <xdr:col>6</xdr:col>
      <xdr:colOff>1019175</xdr:colOff>
      <xdr:row>62</xdr:row>
      <xdr:rowOff>123825</xdr:rowOff>
    </xdr:to>
    <xdr:sp macro="" textlink="">
      <xdr:nvSpPr>
        <xdr:cNvPr id="25" name="Rectangle 24">
          <a:extLst>
            <a:ext uri="{FF2B5EF4-FFF2-40B4-BE49-F238E27FC236}">
              <a16:creationId xmlns:a16="http://schemas.microsoft.com/office/drawing/2014/main" id="{125A7B25-E299-4472-9C0B-CC4E809ACBC2}"/>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1856441</xdr:colOff>
      <xdr:row>42</xdr:row>
      <xdr:rowOff>204507</xdr:rowOff>
    </xdr:from>
    <xdr:to>
      <xdr:col>2</xdr:col>
      <xdr:colOff>4963972</xdr:colOff>
      <xdr:row>54</xdr:row>
      <xdr:rowOff>23345</xdr:rowOff>
    </xdr:to>
    <xdr:pic>
      <xdr:nvPicPr>
        <xdr:cNvPr id="27" name="Picture 26">
          <a:extLst>
            <a:ext uri="{FF2B5EF4-FFF2-40B4-BE49-F238E27FC236}">
              <a16:creationId xmlns:a16="http://schemas.microsoft.com/office/drawing/2014/main" id="{277F21B2-384B-3A1F-36D9-1CB3A73ADAF8}"/>
            </a:ext>
          </a:extLst>
        </xdr:cNvPr>
        <xdr:cNvPicPr>
          <a:picLocks noChangeAspect="1"/>
        </xdr:cNvPicPr>
      </xdr:nvPicPr>
      <xdr:blipFill>
        <a:blip xmlns:r="http://schemas.openxmlformats.org/officeDocument/2006/relationships" r:embed="rId1"/>
        <a:stretch>
          <a:fillRect/>
        </a:stretch>
      </xdr:blipFill>
      <xdr:spPr>
        <a:xfrm>
          <a:off x="3223559" y="9494183"/>
          <a:ext cx="3107531" cy="23737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120</xdr:row>
      <xdr:rowOff>0</xdr:rowOff>
    </xdr:from>
    <xdr:to>
      <xdr:col>1</xdr:col>
      <xdr:colOff>428625</xdr:colOff>
      <xdr:row>121</xdr:row>
      <xdr:rowOff>114300</xdr:rowOff>
    </xdr:to>
    <xdr:sp macro="" textlink="">
      <xdr:nvSpPr>
        <xdr:cNvPr id="14" name="Rectangle 13">
          <a:extLst>
            <a:ext uri="{FF2B5EF4-FFF2-40B4-BE49-F238E27FC236}">
              <a16:creationId xmlns:a16="http://schemas.microsoft.com/office/drawing/2014/main" id="{72BA9762-0ACE-41BE-84B2-A3B65C0E89B2}"/>
            </a:ext>
          </a:extLst>
        </xdr:cNvPr>
        <xdr:cNvSpPr/>
      </xdr:nvSpPr>
      <xdr:spPr bwMode="auto">
        <a:xfrm>
          <a:off x="0" y="26279475"/>
          <a:ext cx="971550"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120</xdr:row>
      <xdr:rowOff>0</xdr:rowOff>
    </xdr:from>
    <xdr:to>
      <xdr:col>6</xdr:col>
      <xdr:colOff>1020366</xdr:colOff>
      <xdr:row>121</xdr:row>
      <xdr:rowOff>114300</xdr:rowOff>
    </xdr:to>
    <xdr:sp macro="" textlink="">
      <xdr:nvSpPr>
        <xdr:cNvPr id="15" name="Rectangle 14">
          <a:extLst>
            <a:ext uri="{FF2B5EF4-FFF2-40B4-BE49-F238E27FC236}">
              <a16:creationId xmlns:a16="http://schemas.microsoft.com/office/drawing/2014/main" id="{AAA6B8C8-8FD1-40EB-8807-77FC41444EC3}"/>
            </a:ext>
          </a:extLst>
        </xdr:cNvPr>
        <xdr:cNvSpPr/>
      </xdr:nvSpPr>
      <xdr:spPr bwMode="auto">
        <a:xfrm>
          <a:off x="7754541" y="26279475"/>
          <a:ext cx="10572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120</xdr:row>
      <xdr:rowOff>0</xdr:rowOff>
    </xdr:from>
    <xdr:to>
      <xdr:col>2</xdr:col>
      <xdr:colOff>1352550</xdr:colOff>
      <xdr:row>121</xdr:row>
      <xdr:rowOff>114300</xdr:rowOff>
    </xdr:to>
    <xdr:sp macro="" textlink="">
      <xdr:nvSpPr>
        <xdr:cNvPr id="16" name="Rectangle 15">
          <a:extLst>
            <a:ext uri="{FF2B5EF4-FFF2-40B4-BE49-F238E27FC236}">
              <a16:creationId xmlns:a16="http://schemas.microsoft.com/office/drawing/2014/main" id="{B8028150-A404-48FE-8B6D-788C33DEA17B}"/>
            </a:ext>
          </a:extLst>
        </xdr:cNvPr>
        <xdr:cNvSpPr/>
      </xdr:nvSpPr>
      <xdr:spPr bwMode="auto">
        <a:xfrm>
          <a:off x="1457325" y="2627947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120</xdr:row>
      <xdr:rowOff>9525</xdr:rowOff>
    </xdr:from>
    <xdr:to>
      <xdr:col>2</xdr:col>
      <xdr:colOff>2914650</xdr:colOff>
      <xdr:row>121</xdr:row>
      <xdr:rowOff>123825</xdr:rowOff>
    </xdr:to>
    <xdr:sp macro="" textlink="">
      <xdr:nvSpPr>
        <xdr:cNvPr id="17" name="Rectangle 16">
          <a:extLst>
            <a:ext uri="{FF2B5EF4-FFF2-40B4-BE49-F238E27FC236}">
              <a16:creationId xmlns:a16="http://schemas.microsoft.com/office/drawing/2014/main" id="{1F5BE4DA-9F83-4738-89CC-4A7A88594CDD}"/>
            </a:ext>
          </a:extLst>
        </xdr:cNvPr>
        <xdr:cNvSpPr/>
      </xdr:nvSpPr>
      <xdr:spPr bwMode="auto">
        <a:xfrm>
          <a:off x="3019425" y="26289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120</xdr:row>
      <xdr:rowOff>9525</xdr:rowOff>
    </xdr:from>
    <xdr:to>
      <xdr:col>2</xdr:col>
      <xdr:colOff>4457700</xdr:colOff>
      <xdr:row>121</xdr:row>
      <xdr:rowOff>123825</xdr:rowOff>
    </xdr:to>
    <xdr:sp macro="" textlink="">
      <xdr:nvSpPr>
        <xdr:cNvPr id="18" name="Rectangle 17">
          <a:extLst>
            <a:ext uri="{FF2B5EF4-FFF2-40B4-BE49-F238E27FC236}">
              <a16:creationId xmlns:a16="http://schemas.microsoft.com/office/drawing/2014/main" id="{EBAB9C02-5B3A-4A7C-90C4-E1A251C607CB}"/>
            </a:ext>
          </a:extLst>
        </xdr:cNvPr>
        <xdr:cNvSpPr/>
      </xdr:nvSpPr>
      <xdr:spPr bwMode="auto">
        <a:xfrm>
          <a:off x="4562475" y="26289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120</xdr:row>
      <xdr:rowOff>0</xdr:rowOff>
    </xdr:from>
    <xdr:to>
      <xdr:col>5</xdr:col>
      <xdr:colOff>285750</xdr:colOff>
      <xdr:row>121</xdr:row>
      <xdr:rowOff>114300</xdr:rowOff>
    </xdr:to>
    <xdr:sp macro="" textlink="">
      <xdr:nvSpPr>
        <xdr:cNvPr id="19" name="Rectangle 18">
          <a:extLst>
            <a:ext uri="{FF2B5EF4-FFF2-40B4-BE49-F238E27FC236}">
              <a16:creationId xmlns:a16="http://schemas.microsoft.com/office/drawing/2014/main" id="{88B471B6-5BAD-481B-B1D2-EB86BC93F113}"/>
            </a:ext>
          </a:extLst>
        </xdr:cNvPr>
        <xdr:cNvSpPr/>
      </xdr:nvSpPr>
      <xdr:spPr bwMode="auto">
        <a:xfrm>
          <a:off x="6048375" y="26279475"/>
          <a:ext cx="12668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122</xdr:row>
      <xdr:rowOff>0</xdr:rowOff>
    </xdr:from>
    <xdr:to>
      <xdr:col>1</xdr:col>
      <xdr:colOff>447675</xdr:colOff>
      <xdr:row>122</xdr:row>
      <xdr:rowOff>114300</xdr:rowOff>
    </xdr:to>
    <xdr:sp macro="" textlink="">
      <xdr:nvSpPr>
        <xdr:cNvPr id="20" name="Rectangle 19">
          <a:extLst>
            <a:ext uri="{FF2B5EF4-FFF2-40B4-BE49-F238E27FC236}">
              <a16:creationId xmlns:a16="http://schemas.microsoft.com/office/drawing/2014/main" id="{268512CF-E1B8-4632-9D51-2682FFB7BD0D}"/>
            </a:ext>
          </a:extLst>
        </xdr:cNvPr>
        <xdr:cNvSpPr/>
      </xdr:nvSpPr>
      <xdr:spPr bwMode="auto">
        <a:xfrm>
          <a:off x="28575" y="26660475"/>
          <a:ext cx="962025"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122</xdr:row>
      <xdr:rowOff>0</xdr:rowOff>
    </xdr:from>
    <xdr:to>
      <xdr:col>2</xdr:col>
      <xdr:colOff>4457700</xdr:colOff>
      <xdr:row>122</xdr:row>
      <xdr:rowOff>104775</xdr:rowOff>
    </xdr:to>
    <xdr:sp macro="" textlink="">
      <xdr:nvSpPr>
        <xdr:cNvPr id="21" name="Rectangle 20">
          <a:extLst>
            <a:ext uri="{FF2B5EF4-FFF2-40B4-BE49-F238E27FC236}">
              <a16:creationId xmlns:a16="http://schemas.microsoft.com/office/drawing/2014/main" id="{9E3D77EF-984F-4784-8649-522A1E8255C0}"/>
            </a:ext>
          </a:extLst>
        </xdr:cNvPr>
        <xdr:cNvSpPr/>
      </xdr:nvSpPr>
      <xdr:spPr bwMode="auto">
        <a:xfrm>
          <a:off x="4581525" y="2666047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122</xdr:row>
      <xdr:rowOff>0</xdr:rowOff>
    </xdr:from>
    <xdr:to>
      <xdr:col>2</xdr:col>
      <xdr:colOff>1352550</xdr:colOff>
      <xdr:row>122</xdr:row>
      <xdr:rowOff>123825</xdr:rowOff>
    </xdr:to>
    <xdr:sp macro="" textlink="">
      <xdr:nvSpPr>
        <xdr:cNvPr id="22" name="Rectangle 21">
          <a:extLst>
            <a:ext uri="{FF2B5EF4-FFF2-40B4-BE49-F238E27FC236}">
              <a16:creationId xmlns:a16="http://schemas.microsoft.com/office/drawing/2014/main" id="{08BB5607-CDD7-4324-8860-4E08C1CC5273}"/>
            </a:ext>
          </a:extLst>
        </xdr:cNvPr>
        <xdr:cNvSpPr/>
      </xdr:nvSpPr>
      <xdr:spPr bwMode="auto">
        <a:xfrm>
          <a:off x="1466850" y="2666047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122</xdr:row>
      <xdr:rowOff>0</xdr:rowOff>
    </xdr:from>
    <xdr:to>
      <xdr:col>5</xdr:col>
      <xdr:colOff>276225</xdr:colOff>
      <xdr:row>122</xdr:row>
      <xdr:rowOff>123825</xdr:rowOff>
    </xdr:to>
    <xdr:sp macro="" textlink="">
      <xdr:nvSpPr>
        <xdr:cNvPr id="23" name="Rectangle 22">
          <a:extLst>
            <a:ext uri="{FF2B5EF4-FFF2-40B4-BE49-F238E27FC236}">
              <a16:creationId xmlns:a16="http://schemas.microsoft.com/office/drawing/2014/main" id="{86EFEC7A-87E0-4E08-BEFE-C2690EB24BDD}"/>
            </a:ext>
          </a:extLst>
        </xdr:cNvPr>
        <xdr:cNvSpPr/>
      </xdr:nvSpPr>
      <xdr:spPr bwMode="auto">
        <a:xfrm>
          <a:off x="6048375" y="26660475"/>
          <a:ext cx="12573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122</xdr:row>
      <xdr:rowOff>0</xdr:rowOff>
    </xdr:from>
    <xdr:to>
      <xdr:col>2</xdr:col>
      <xdr:colOff>2914650</xdr:colOff>
      <xdr:row>122</xdr:row>
      <xdr:rowOff>123825</xdr:rowOff>
    </xdr:to>
    <xdr:sp macro="" textlink="">
      <xdr:nvSpPr>
        <xdr:cNvPr id="24" name="Rectangle 23">
          <a:extLst>
            <a:ext uri="{FF2B5EF4-FFF2-40B4-BE49-F238E27FC236}">
              <a16:creationId xmlns:a16="http://schemas.microsoft.com/office/drawing/2014/main" id="{8E50F576-BB77-4D70-97B8-4C55E804C644}"/>
            </a:ext>
          </a:extLst>
        </xdr:cNvPr>
        <xdr:cNvSpPr/>
      </xdr:nvSpPr>
      <xdr:spPr bwMode="auto">
        <a:xfrm>
          <a:off x="3028950" y="2666047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122</xdr:row>
      <xdr:rowOff>0</xdr:rowOff>
    </xdr:from>
    <xdr:to>
      <xdr:col>6</xdr:col>
      <xdr:colOff>1019175</xdr:colOff>
      <xdr:row>122</xdr:row>
      <xdr:rowOff>123825</xdr:rowOff>
    </xdr:to>
    <xdr:sp macro="" textlink="">
      <xdr:nvSpPr>
        <xdr:cNvPr id="25" name="Rectangle 24">
          <a:extLst>
            <a:ext uri="{FF2B5EF4-FFF2-40B4-BE49-F238E27FC236}">
              <a16:creationId xmlns:a16="http://schemas.microsoft.com/office/drawing/2014/main" id="{36AF624D-C595-4D71-A69A-0BD3CF13726D}"/>
            </a:ext>
          </a:extLst>
        </xdr:cNvPr>
        <xdr:cNvSpPr/>
      </xdr:nvSpPr>
      <xdr:spPr bwMode="auto">
        <a:xfrm>
          <a:off x="7762875" y="26660475"/>
          <a:ext cx="104775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4651375</xdr:colOff>
      <xdr:row>0</xdr:row>
      <xdr:rowOff>142875</xdr:rowOff>
    </xdr:from>
    <xdr:to>
      <xdr:col>4</xdr:col>
      <xdr:colOff>49492</xdr:colOff>
      <xdr:row>2</xdr:row>
      <xdr:rowOff>35058</xdr:rowOff>
    </xdr:to>
    <xdr:pic>
      <xdr:nvPicPr>
        <xdr:cNvPr id="26" name="Picture 25">
          <a:extLst>
            <a:ext uri="{FF2B5EF4-FFF2-40B4-BE49-F238E27FC236}">
              <a16:creationId xmlns:a16="http://schemas.microsoft.com/office/drawing/2014/main" id="{D8BF8289-990E-381D-FDEA-06FCFE81C844}"/>
            </a:ext>
          </a:extLst>
        </xdr:cNvPr>
        <xdr:cNvPicPr>
          <a:picLocks noChangeAspect="1"/>
        </xdr:cNvPicPr>
      </xdr:nvPicPr>
      <xdr:blipFill>
        <a:blip xmlns:r="http://schemas.openxmlformats.org/officeDocument/2006/relationships" r:embed="rId1"/>
        <a:stretch>
          <a:fillRect/>
        </a:stretch>
      </xdr:blipFill>
      <xdr:spPr>
        <a:xfrm>
          <a:off x="6016625" y="142875"/>
          <a:ext cx="1024217" cy="755970"/>
        </a:xfrm>
        <a:prstGeom prst="rect">
          <a:avLst/>
        </a:prstGeom>
      </xdr:spPr>
    </xdr:pic>
    <xdr:clientData/>
  </xdr:twoCellAnchor>
  <xdr:twoCellAnchor>
    <xdr:from>
      <xdr:col>0</xdr:col>
      <xdr:colOff>0</xdr:colOff>
      <xdr:row>57</xdr:row>
      <xdr:rowOff>0</xdr:rowOff>
    </xdr:from>
    <xdr:to>
      <xdr:col>1</xdr:col>
      <xdr:colOff>428625</xdr:colOff>
      <xdr:row>58</xdr:row>
      <xdr:rowOff>114300</xdr:rowOff>
    </xdr:to>
    <xdr:sp macro="" textlink="">
      <xdr:nvSpPr>
        <xdr:cNvPr id="2" name="Rectangle 1">
          <a:extLst>
            <a:ext uri="{FF2B5EF4-FFF2-40B4-BE49-F238E27FC236}">
              <a16:creationId xmlns:a16="http://schemas.microsoft.com/office/drawing/2014/main" id="{619F6924-DD46-4FCF-9C2A-FB943408297D}"/>
            </a:ext>
          </a:extLst>
        </xdr:cNvPr>
        <xdr:cNvSpPr/>
      </xdr:nvSpPr>
      <xdr:spPr bwMode="auto">
        <a:xfrm>
          <a:off x="0" y="28003500"/>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57</xdr:row>
      <xdr:rowOff>0</xdr:rowOff>
    </xdr:from>
    <xdr:to>
      <xdr:col>6</xdr:col>
      <xdr:colOff>1020366</xdr:colOff>
      <xdr:row>58</xdr:row>
      <xdr:rowOff>114300</xdr:rowOff>
    </xdr:to>
    <xdr:sp macro="" textlink="">
      <xdr:nvSpPr>
        <xdr:cNvPr id="3" name="Rectangle 2">
          <a:extLst>
            <a:ext uri="{FF2B5EF4-FFF2-40B4-BE49-F238E27FC236}">
              <a16:creationId xmlns:a16="http://schemas.microsoft.com/office/drawing/2014/main" id="{B172BC8B-AA3E-4E01-A9BD-5DD03FB4DA40}"/>
            </a:ext>
          </a:extLst>
        </xdr:cNvPr>
        <xdr:cNvSpPr/>
      </xdr:nvSpPr>
      <xdr:spPr bwMode="auto">
        <a:xfrm>
          <a:off x="8300267" y="28003500"/>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57</xdr:row>
      <xdr:rowOff>0</xdr:rowOff>
    </xdr:from>
    <xdr:to>
      <xdr:col>2</xdr:col>
      <xdr:colOff>1352550</xdr:colOff>
      <xdr:row>58</xdr:row>
      <xdr:rowOff>114300</xdr:rowOff>
    </xdr:to>
    <xdr:sp macro="" textlink="">
      <xdr:nvSpPr>
        <xdr:cNvPr id="4" name="Rectangle 3">
          <a:extLst>
            <a:ext uri="{FF2B5EF4-FFF2-40B4-BE49-F238E27FC236}">
              <a16:creationId xmlns:a16="http://schemas.microsoft.com/office/drawing/2014/main" id="{25A05C9F-CF89-4E46-B4A8-396E8AC3A8F2}"/>
            </a:ext>
          </a:extLst>
        </xdr:cNvPr>
        <xdr:cNvSpPr/>
      </xdr:nvSpPr>
      <xdr:spPr bwMode="auto">
        <a:xfrm>
          <a:off x="1643343" y="280035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57</xdr:row>
      <xdr:rowOff>9525</xdr:rowOff>
    </xdr:from>
    <xdr:to>
      <xdr:col>2</xdr:col>
      <xdr:colOff>2914650</xdr:colOff>
      <xdr:row>58</xdr:row>
      <xdr:rowOff>123825</xdr:rowOff>
    </xdr:to>
    <xdr:sp macro="" textlink="">
      <xdr:nvSpPr>
        <xdr:cNvPr id="5" name="Rectangle 4">
          <a:extLst>
            <a:ext uri="{FF2B5EF4-FFF2-40B4-BE49-F238E27FC236}">
              <a16:creationId xmlns:a16="http://schemas.microsoft.com/office/drawing/2014/main" id="{810918FD-3137-4A7F-B6EA-B000BEFD94CE}"/>
            </a:ext>
          </a:extLst>
        </xdr:cNvPr>
        <xdr:cNvSpPr/>
      </xdr:nvSpPr>
      <xdr:spPr bwMode="auto">
        <a:xfrm>
          <a:off x="3205443" y="28013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57</xdr:row>
      <xdr:rowOff>9525</xdr:rowOff>
    </xdr:from>
    <xdr:to>
      <xdr:col>2</xdr:col>
      <xdr:colOff>4457700</xdr:colOff>
      <xdr:row>58</xdr:row>
      <xdr:rowOff>123825</xdr:rowOff>
    </xdr:to>
    <xdr:sp macro="" textlink="">
      <xdr:nvSpPr>
        <xdr:cNvPr id="6" name="Rectangle 5">
          <a:extLst>
            <a:ext uri="{FF2B5EF4-FFF2-40B4-BE49-F238E27FC236}">
              <a16:creationId xmlns:a16="http://schemas.microsoft.com/office/drawing/2014/main" id="{B4938F62-2494-4DF8-B1D2-74433DD649C8}"/>
            </a:ext>
          </a:extLst>
        </xdr:cNvPr>
        <xdr:cNvSpPr/>
      </xdr:nvSpPr>
      <xdr:spPr bwMode="auto">
        <a:xfrm>
          <a:off x="4748493" y="28013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57</xdr:row>
      <xdr:rowOff>0</xdr:rowOff>
    </xdr:from>
    <xdr:to>
      <xdr:col>5</xdr:col>
      <xdr:colOff>285750</xdr:colOff>
      <xdr:row>58</xdr:row>
      <xdr:rowOff>114300</xdr:rowOff>
    </xdr:to>
    <xdr:sp macro="" textlink="">
      <xdr:nvSpPr>
        <xdr:cNvPr id="7" name="Rectangle 6">
          <a:extLst>
            <a:ext uri="{FF2B5EF4-FFF2-40B4-BE49-F238E27FC236}">
              <a16:creationId xmlns:a16="http://schemas.microsoft.com/office/drawing/2014/main" id="{E05A79A8-AF55-4CAB-9451-E528BF5472A8}"/>
            </a:ext>
          </a:extLst>
        </xdr:cNvPr>
        <xdr:cNvSpPr/>
      </xdr:nvSpPr>
      <xdr:spPr bwMode="auto">
        <a:xfrm>
          <a:off x="6782360" y="28003500"/>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59</xdr:row>
      <xdr:rowOff>0</xdr:rowOff>
    </xdr:from>
    <xdr:to>
      <xdr:col>1</xdr:col>
      <xdr:colOff>447675</xdr:colOff>
      <xdr:row>59</xdr:row>
      <xdr:rowOff>114300</xdr:rowOff>
    </xdr:to>
    <xdr:sp macro="" textlink="">
      <xdr:nvSpPr>
        <xdr:cNvPr id="8" name="Rectangle 7">
          <a:extLst>
            <a:ext uri="{FF2B5EF4-FFF2-40B4-BE49-F238E27FC236}">
              <a16:creationId xmlns:a16="http://schemas.microsoft.com/office/drawing/2014/main" id="{1E02ECE8-0442-4EBE-98C0-F07C123E5C28}"/>
            </a:ext>
          </a:extLst>
        </xdr:cNvPr>
        <xdr:cNvSpPr/>
      </xdr:nvSpPr>
      <xdr:spPr bwMode="auto">
        <a:xfrm>
          <a:off x="28575" y="28384500"/>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59</xdr:row>
      <xdr:rowOff>0</xdr:rowOff>
    </xdr:from>
    <xdr:to>
      <xdr:col>2</xdr:col>
      <xdr:colOff>4457700</xdr:colOff>
      <xdr:row>59</xdr:row>
      <xdr:rowOff>104775</xdr:rowOff>
    </xdr:to>
    <xdr:sp macro="" textlink="">
      <xdr:nvSpPr>
        <xdr:cNvPr id="9" name="Rectangle 8">
          <a:extLst>
            <a:ext uri="{FF2B5EF4-FFF2-40B4-BE49-F238E27FC236}">
              <a16:creationId xmlns:a16="http://schemas.microsoft.com/office/drawing/2014/main" id="{21F81A58-ED6B-460F-A7A0-F5310676409F}"/>
            </a:ext>
          </a:extLst>
        </xdr:cNvPr>
        <xdr:cNvSpPr/>
      </xdr:nvSpPr>
      <xdr:spPr bwMode="auto">
        <a:xfrm>
          <a:off x="4767543" y="283845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59</xdr:row>
      <xdr:rowOff>0</xdr:rowOff>
    </xdr:from>
    <xdr:to>
      <xdr:col>2</xdr:col>
      <xdr:colOff>1352550</xdr:colOff>
      <xdr:row>59</xdr:row>
      <xdr:rowOff>123825</xdr:rowOff>
    </xdr:to>
    <xdr:sp macro="" textlink="">
      <xdr:nvSpPr>
        <xdr:cNvPr id="10" name="Rectangle 9">
          <a:extLst>
            <a:ext uri="{FF2B5EF4-FFF2-40B4-BE49-F238E27FC236}">
              <a16:creationId xmlns:a16="http://schemas.microsoft.com/office/drawing/2014/main" id="{BCAD65FD-EADB-4D5D-8344-EFFB1822157E}"/>
            </a:ext>
          </a:extLst>
        </xdr:cNvPr>
        <xdr:cNvSpPr/>
      </xdr:nvSpPr>
      <xdr:spPr bwMode="auto">
        <a:xfrm>
          <a:off x="1652868" y="28384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59</xdr:row>
      <xdr:rowOff>0</xdr:rowOff>
    </xdr:from>
    <xdr:to>
      <xdr:col>5</xdr:col>
      <xdr:colOff>276225</xdr:colOff>
      <xdr:row>59</xdr:row>
      <xdr:rowOff>123825</xdr:rowOff>
    </xdr:to>
    <xdr:sp macro="" textlink="">
      <xdr:nvSpPr>
        <xdr:cNvPr id="11" name="Rectangle 10">
          <a:extLst>
            <a:ext uri="{FF2B5EF4-FFF2-40B4-BE49-F238E27FC236}">
              <a16:creationId xmlns:a16="http://schemas.microsoft.com/office/drawing/2014/main" id="{C13C96A7-6FED-4E45-958B-7B5B5C6ED2D6}"/>
            </a:ext>
          </a:extLst>
        </xdr:cNvPr>
        <xdr:cNvSpPr/>
      </xdr:nvSpPr>
      <xdr:spPr bwMode="auto">
        <a:xfrm>
          <a:off x="6782360" y="28384500"/>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59</xdr:row>
      <xdr:rowOff>0</xdr:rowOff>
    </xdr:from>
    <xdr:to>
      <xdr:col>2</xdr:col>
      <xdr:colOff>2914650</xdr:colOff>
      <xdr:row>59</xdr:row>
      <xdr:rowOff>123825</xdr:rowOff>
    </xdr:to>
    <xdr:sp macro="" textlink="">
      <xdr:nvSpPr>
        <xdr:cNvPr id="12" name="Rectangle 11">
          <a:extLst>
            <a:ext uri="{FF2B5EF4-FFF2-40B4-BE49-F238E27FC236}">
              <a16:creationId xmlns:a16="http://schemas.microsoft.com/office/drawing/2014/main" id="{4D72948F-9BED-41DD-A53E-33FA3639F04A}"/>
            </a:ext>
          </a:extLst>
        </xdr:cNvPr>
        <xdr:cNvSpPr/>
      </xdr:nvSpPr>
      <xdr:spPr bwMode="auto">
        <a:xfrm>
          <a:off x="3214968" y="28384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59</xdr:row>
      <xdr:rowOff>0</xdr:rowOff>
    </xdr:from>
    <xdr:to>
      <xdr:col>6</xdr:col>
      <xdr:colOff>1019175</xdr:colOff>
      <xdr:row>59</xdr:row>
      <xdr:rowOff>123825</xdr:rowOff>
    </xdr:to>
    <xdr:sp macro="" textlink="">
      <xdr:nvSpPr>
        <xdr:cNvPr id="13" name="Rectangle 12">
          <a:extLst>
            <a:ext uri="{FF2B5EF4-FFF2-40B4-BE49-F238E27FC236}">
              <a16:creationId xmlns:a16="http://schemas.microsoft.com/office/drawing/2014/main" id="{3BBECFE8-5D6A-473F-BA53-7B1F8E189D88}"/>
            </a:ext>
          </a:extLst>
        </xdr:cNvPr>
        <xdr:cNvSpPr/>
      </xdr:nvSpPr>
      <xdr:spPr bwMode="auto">
        <a:xfrm>
          <a:off x="8308601" y="28384500"/>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428625</xdr:colOff>
      <xdr:row>118</xdr:row>
      <xdr:rowOff>114300</xdr:rowOff>
    </xdr:to>
    <xdr:sp macro="" textlink="">
      <xdr:nvSpPr>
        <xdr:cNvPr id="2" name="Rectangle 1">
          <a:extLst>
            <a:ext uri="{FF2B5EF4-FFF2-40B4-BE49-F238E27FC236}">
              <a16:creationId xmlns:a16="http://schemas.microsoft.com/office/drawing/2014/main" id="{0ACB2ED8-EFDF-4356-831F-14914B83E79C}"/>
            </a:ext>
          </a:extLst>
        </xdr:cNvPr>
        <xdr:cNvSpPr/>
      </xdr:nvSpPr>
      <xdr:spPr bwMode="auto">
        <a:xfrm>
          <a:off x="0" y="255651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117</xdr:row>
      <xdr:rowOff>0</xdr:rowOff>
    </xdr:from>
    <xdr:to>
      <xdr:col>6</xdr:col>
      <xdr:colOff>1020366</xdr:colOff>
      <xdr:row>118</xdr:row>
      <xdr:rowOff>114300</xdr:rowOff>
    </xdr:to>
    <xdr:sp macro="" textlink="">
      <xdr:nvSpPr>
        <xdr:cNvPr id="3" name="Rectangle 2">
          <a:extLst>
            <a:ext uri="{FF2B5EF4-FFF2-40B4-BE49-F238E27FC236}">
              <a16:creationId xmlns:a16="http://schemas.microsoft.com/office/drawing/2014/main" id="{9CC454CA-013B-49C9-BBBC-1A3FDD6ABF29}"/>
            </a:ext>
          </a:extLst>
        </xdr:cNvPr>
        <xdr:cNvSpPr/>
      </xdr:nvSpPr>
      <xdr:spPr bwMode="auto">
        <a:xfrm>
          <a:off x="7830741" y="255651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117</xdr:row>
      <xdr:rowOff>0</xdr:rowOff>
    </xdr:from>
    <xdr:to>
      <xdr:col>2</xdr:col>
      <xdr:colOff>1352550</xdr:colOff>
      <xdr:row>118</xdr:row>
      <xdr:rowOff>114300</xdr:rowOff>
    </xdr:to>
    <xdr:sp macro="" textlink="">
      <xdr:nvSpPr>
        <xdr:cNvPr id="4" name="Rectangle 3">
          <a:extLst>
            <a:ext uri="{FF2B5EF4-FFF2-40B4-BE49-F238E27FC236}">
              <a16:creationId xmlns:a16="http://schemas.microsoft.com/office/drawing/2014/main" id="{ACBD103B-7A43-451D-B892-556DE5F4FCDA}"/>
            </a:ext>
          </a:extLst>
        </xdr:cNvPr>
        <xdr:cNvSpPr/>
      </xdr:nvSpPr>
      <xdr:spPr bwMode="auto">
        <a:xfrm>
          <a:off x="1638300" y="255651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117</xdr:row>
      <xdr:rowOff>9525</xdr:rowOff>
    </xdr:from>
    <xdr:to>
      <xdr:col>2</xdr:col>
      <xdr:colOff>2914650</xdr:colOff>
      <xdr:row>118</xdr:row>
      <xdr:rowOff>123825</xdr:rowOff>
    </xdr:to>
    <xdr:sp macro="" textlink="">
      <xdr:nvSpPr>
        <xdr:cNvPr id="5" name="Rectangle 4">
          <a:extLst>
            <a:ext uri="{FF2B5EF4-FFF2-40B4-BE49-F238E27FC236}">
              <a16:creationId xmlns:a16="http://schemas.microsoft.com/office/drawing/2014/main" id="{D38EF568-F949-4ACE-A480-99BB2565DFFC}"/>
            </a:ext>
          </a:extLst>
        </xdr:cNvPr>
        <xdr:cNvSpPr/>
      </xdr:nvSpPr>
      <xdr:spPr bwMode="auto">
        <a:xfrm>
          <a:off x="3200400" y="255746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117</xdr:row>
      <xdr:rowOff>9525</xdr:rowOff>
    </xdr:from>
    <xdr:to>
      <xdr:col>2</xdr:col>
      <xdr:colOff>4457700</xdr:colOff>
      <xdr:row>118</xdr:row>
      <xdr:rowOff>123825</xdr:rowOff>
    </xdr:to>
    <xdr:sp macro="" textlink="">
      <xdr:nvSpPr>
        <xdr:cNvPr id="6" name="Rectangle 5">
          <a:extLst>
            <a:ext uri="{FF2B5EF4-FFF2-40B4-BE49-F238E27FC236}">
              <a16:creationId xmlns:a16="http://schemas.microsoft.com/office/drawing/2014/main" id="{AF1B6794-B983-4555-9E3E-C5F962CBE2B2}"/>
            </a:ext>
          </a:extLst>
        </xdr:cNvPr>
        <xdr:cNvSpPr/>
      </xdr:nvSpPr>
      <xdr:spPr bwMode="auto">
        <a:xfrm>
          <a:off x="4743450" y="255746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117</xdr:row>
      <xdr:rowOff>0</xdr:rowOff>
    </xdr:from>
    <xdr:to>
      <xdr:col>5</xdr:col>
      <xdr:colOff>285750</xdr:colOff>
      <xdr:row>118</xdr:row>
      <xdr:rowOff>114300</xdr:rowOff>
    </xdr:to>
    <xdr:sp macro="" textlink="">
      <xdr:nvSpPr>
        <xdr:cNvPr id="7" name="Rectangle 6">
          <a:extLst>
            <a:ext uri="{FF2B5EF4-FFF2-40B4-BE49-F238E27FC236}">
              <a16:creationId xmlns:a16="http://schemas.microsoft.com/office/drawing/2014/main" id="{D6114266-D91E-4103-B282-C4C6FC6F5E28}"/>
            </a:ext>
          </a:extLst>
        </xdr:cNvPr>
        <xdr:cNvSpPr/>
      </xdr:nvSpPr>
      <xdr:spPr bwMode="auto">
        <a:xfrm>
          <a:off x="6315075" y="255651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119</xdr:row>
      <xdr:rowOff>0</xdr:rowOff>
    </xdr:from>
    <xdr:to>
      <xdr:col>1</xdr:col>
      <xdr:colOff>447675</xdr:colOff>
      <xdr:row>119</xdr:row>
      <xdr:rowOff>114300</xdr:rowOff>
    </xdr:to>
    <xdr:sp macro="" textlink="">
      <xdr:nvSpPr>
        <xdr:cNvPr id="8" name="Rectangle 7">
          <a:extLst>
            <a:ext uri="{FF2B5EF4-FFF2-40B4-BE49-F238E27FC236}">
              <a16:creationId xmlns:a16="http://schemas.microsoft.com/office/drawing/2014/main" id="{98548D73-43EC-4890-926A-E5C1B9365FE6}"/>
            </a:ext>
          </a:extLst>
        </xdr:cNvPr>
        <xdr:cNvSpPr/>
      </xdr:nvSpPr>
      <xdr:spPr bwMode="auto">
        <a:xfrm>
          <a:off x="28575" y="259461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119</xdr:row>
      <xdr:rowOff>0</xdr:rowOff>
    </xdr:from>
    <xdr:to>
      <xdr:col>2</xdr:col>
      <xdr:colOff>4457700</xdr:colOff>
      <xdr:row>119</xdr:row>
      <xdr:rowOff>104775</xdr:rowOff>
    </xdr:to>
    <xdr:sp macro="" textlink="">
      <xdr:nvSpPr>
        <xdr:cNvPr id="9" name="Rectangle 8">
          <a:extLst>
            <a:ext uri="{FF2B5EF4-FFF2-40B4-BE49-F238E27FC236}">
              <a16:creationId xmlns:a16="http://schemas.microsoft.com/office/drawing/2014/main" id="{02959DBB-6C62-4C27-B650-A8E5CB8EE27D}"/>
            </a:ext>
          </a:extLst>
        </xdr:cNvPr>
        <xdr:cNvSpPr/>
      </xdr:nvSpPr>
      <xdr:spPr bwMode="auto">
        <a:xfrm>
          <a:off x="4762500" y="259461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119</xdr:row>
      <xdr:rowOff>0</xdr:rowOff>
    </xdr:from>
    <xdr:to>
      <xdr:col>2</xdr:col>
      <xdr:colOff>1352550</xdr:colOff>
      <xdr:row>119</xdr:row>
      <xdr:rowOff>123825</xdr:rowOff>
    </xdr:to>
    <xdr:sp macro="" textlink="">
      <xdr:nvSpPr>
        <xdr:cNvPr id="10" name="Rectangle 9">
          <a:extLst>
            <a:ext uri="{FF2B5EF4-FFF2-40B4-BE49-F238E27FC236}">
              <a16:creationId xmlns:a16="http://schemas.microsoft.com/office/drawing/2014/main" id="{5B3F5440-EBE1-411A-9887-43D72C3756C0}"/>
            </a:ext>
          </a:extLst>
        </xdr:cNvPr>
        <xdr:cNvSpPr/>
      </xdr:nvSpPr>
      <xdr:spPr bwMode="auto">
        <a:xfrm>
          <a:off x="1647825" y="259461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119</xdr:row>
      <xdr:rowOff>0</xdr:rowOff>
    </xdr:from>
    <xdr:to>
      <xdr:col>5</xdr:col>
      <xdr:colOff>276225</xdr:colOff>
      <xdr:row>119</xdr:row>
      <xdr:rowOff>123825</xdr:rowOff>
    </xdr:to>
    <xdr:sp macro="" textlink="">
      <xdr:nvSpPr>
        <xdr:cNvPr id="11" name="Rectangle 10">
          <a:extLst>
            <a:ext uri="{FF2B5EF4-FFF2-40B4-BE49-F238E27FC236}">
              <a16:creationId xmlns:a16="http://schemas.microsoft.com/office/drawing/2014/main" id="{18D3F9A8-7419-4188-9F14-1D36B56E127A}"/>
            </a:ext>
          </a:extLst>
        </xdr:cNvPr>
        <xdr:cNvSpPr/>
      </xdr:nvSpPr>
      <xdr:spPr bwMode="auto">
        <a:xfrm>
          <a:off x="6315075" y="259461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119</xdr:row>
      <xdr:rowOff>0</xdr:rowOff>
    </xdr:from>
    <xdr:to>
      <xdr:col>2</xdr:col>
      <xdr:colOff>2914650</xdr:colOff>
      <xdr:row>119</xdr:row>
      <xdr:rowOff>123825</xdr:rowOff>
    </xdr:to>
    <xdr:sp macro="" textlink="">
      <xdr:nvSpPr>
        <xdr:cNvPr id="12" name="Rectangle 11">
          <a:extLst>
            <a:ext uri="{FF2B5EF4-FFF2-40B4-BE49-F238E27FC236}">
              <a16:creationId xmlns:a16="http://schemas.microsoft.com/office/drawing/2014/main" id="{3A3355EF-EA76-4918-ABB5-159AEBFB114D}"/>
            </a:ext>
          </a:extLst>
        </xdr:cNvPr>
        <xdr:cNvSpPr/>
      </xdr:nvSpPr>
      <xdr:spPr bwMode="auto">
        <a:xfrm>
          <a:off x="3209925" y="259461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119</xdr:row>
      <xdr:rowOff>0</xdr:rowOff>
    </xdr:from>
    <xdr:to>
      <xdr:col>6</xdr:col>
      <xdr:colOff>1019175</xdr:colOff>
      <xdr:row>119</xdr:row>
      <xdr:rowOff>123825</xdr:rowOff>
    </xdr:to>
    <xdr:sp macro="" textlink="">
      <xdr:nvSpPr>
        <xdr:cNvPr id="13" name="Rectangle 12">
          <a:extLst>
            <a:ext uri="{FF2B5EF4-FFF2-40B4-BE49-F238E27FC236}">
              <a16:creationId xmlns:a16="http://schemas.microsoft.com/office/drawing/2014/main" id="{9B294C8D-0E45-4E9E-A52D-BAB9AD641FAF}"/>
            </a:ext>
          </a:extLst>
        </xdr:cNvPr>
        <xdr:cNvSpPr/>
      </xdr:nvSpPr>
      <xdr:spPr bwMode="auto">
        <a:xfrm>
          <a:off x="7839075" y="259461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5502088</xdr:colOff>
      <xdr:row>0</xdr:row>
      <xdr:rowOff>56030</xdr:rowOff>
    </xdr:from>
    <xdr:to>
      <xdr:col>4</xdr:col>
      <xdr:colOff>577102</xdr:colOff>
      <xdr:row>2</xdr:row>
      <xdr:rowOff>27588</xdr:rowOff>
    </xdr:to>
    <xdr:pic>
      <xdr:nvPicPr>
        <xdr:cNvPr id="14" name="Picture 13">
          <a:extLst>
            <a:ext uri="{FF2B5EF4-FFF2-40B4-BE49-F238E27FC236}">
              <a16:creationId xmlns:a16="http://schemas.microsoft.com/office/drawing/2014/main" id="{A951E6F5-61C9-5EA1-83C9-42D25AC6AAC7}"/>
            </a:ext>
          </a:extLst>
        </xdr:cNvPr>
        <xdr:cNvPicPr>
          <a:picLocks noChangeAspect="1"/>
        </xdr:cNvPicPr>
      </xdr:nvPicPr>
      <xdr:blipFill>
        <a:blip xmlns:r="http://schemas.openxmlformats.org/officeDocument/2006/relationships" r:embed="rId1"/>
        <a:stretch>
          <a:fillRect/>
        </a:stretch>
      </xdr:blipFill>
      <xdr:spPr>
        <a:xfrm>
          <a:off x="6891617" y="56030"/>
          <a:ext cx="1024217" cy="755970"/>
        </a:xfrm>
        <a:prstGeom prst="rect">
          <a:avLst/>
        </a:prstGeom>
      </xdr:spPr>
    </xdr:pic>
    <xdr:clientData/>
  </xdr:twoCellAnchor>
  <xdr:twoCellAnchor>
    <xdr:from>
      <xdr:col>0</xdr:col>
      <xdr:colOff>0</xdr:colOff>
      <xdr:row>54</xdr:row>
      <xdr:rowOff>0</xdr:rowOff>
    </xdr:from>
    <xdr:to>
      <xdr:col>1</xdr:col>
      <xdr:colOff>428625</xdr:colOff>
      <xdr:row>55</xdr:row>
      <xdr:rowOff>114300</xdr:rowOff>
    </xdr:to>
    <xdr:sp macro="" textlink="">
      <xdr:nvSpPr>
        <xdr:cNvPr id="15" name="Rectangle 14">
          <a:extLst>
            <a:ext uri="{FF2B5EF4-FFF2-40B4-BE49-F238E27FC236}">
              <a16:creationId xmlns:a16="http://schemas.microsoft.com/office/drawing/2014/main" id="{E7C57849-5A38-4581-B5C6-FFAE482E31CF}"/>
            </a:ext>
          </a:extLst>
        </xdr:cNvPr>
        <xdr:cNvSpPr/>
      </xdr:nvSpPr>
      <xdr:spPr bwMode="auto">
        <a:xfrm>
          <a:off x="0" y="21560118"/>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54</xdr:row>
      <xdr:rowOff>0</xdr:rowOff>
    </xdr:from>
    <xdr:to>
      <xdr:col>6</xdr:col>
      <xdr:colOff>1020366</xdr:colOff>
      <xdr:row>55</xdr:row>
      <xdr:rowOff>114300</xdr:rowOff>
    </xdr:to>
    <xdr:sp macro="" textlink="">
      <xdr:nvSpPr>
        <xdr:cNvPr id="16" name="Rectangle 15">
          <a:extLst>
            <a:ext uri="{FF2B5EF4-FFF2-40B4-BE49-F238E27FC236}">
              <a16:creationId xmlns:a16="http://schemas.microsoft.com/office/drawing/2014/main" id="{D5D64F72-9E16-45C2-BEE6-B16B5B30FB2B}"/>
            </a:ext>
          </a:extLst>
        </xdr:cNvPr>
        <xdr:cNvSpPr/>
      </xdr:nvSpPr>
      <xdr:spPr bwMode="auto">
        <a:xfrm>
          <a:off x="8356297" y="21560118"/>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54</xdr:row>
      <xdr:rowOff>0</xdr:rowOff>
    </xdr:from>
    <xdr:to>
      <xdr:col>2</xdr:col>
      <xdr:colOff>1352550</xdr:colOff>
      <xdr:row>55</xdr:row>
      <xdr:rowOff>114300</xdr:rowOff>
    </xdr:to>
    <xdr:sp macro="" textlink="">
      <xdr:nvSpPr>
        <xdr:cNvPr id="17" name="Rectangle 16">
          <a:extLst>
            <a:ext uri="{FF2B5EF4-FFF2-40B4-BE49-F238E27FC236}">
              <a16:creationId xmlns:a16="http://schemas.microsoft.com/office/drawing/2014/main" id="{5E25012B-A52F-4CB6-802E-79C0865D041F}"/>
            </a:ext>
          </a:extLst>
        </xdr:cNvPr>
        <xdr:cNvSpPr/>
      </xdr:nvSpPr>
      <xdr:spPr bwMode="auto">
        <a:xfrm>
          <a:off x="1665754" y="2156011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54</xdr:row>
      <xdr:rowOff>9525</xdr:rowOff>
    </xdr:from>
    <xdr:to>
      <xdr:col>2</xdr:col>
      <xdr:colOff>2914650</xdr:colOff>
      <xdr:row>55</xdr:row>
      <xdr:rowOff>123825</xdr:rowOff>
    </xdr:to>
    <xdr:sp macro="" textlink="">
      <xdr:nvSpPr>
        <xdr:cNvPr id="18" name="Rectangle 17">
          <a:extLst>
            <a:ext uri="{FF2B5EF4-FFF2-40B4-BE49-F238E27FC236}">
              <a16:creationId xmlns:a16="http://schemas.microsoft.com/office/drawing/2014/main" id="{F3B4E4F4-D477-43BD-A321-7D592DEBF5BF}"/>
            </a:ext>
          </a:extLst>
        </xdr:cNvPr>
        <xdr:cNvSpPr/>
      </xdr:nvSpPr>
      <xdr:spPr bwMode="auto">
        <a:xfrm>
          <a:off x="3227854" y="21569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54</xdr:row>
      <xdr:rowOff>9525</xdr:rowOff>
    </xdr:from>
    <xdr:to>
      <xdr:col>2</xdr:col>
      <xdr:colOff>4457700</xdr:colOff>
      <xdr:row>55</xdr:row>
      <xdr:rowOff>123825</xdr:rowOff>
    </xdr:to>
    <xdr:sp macro="" textlink="">
      <xdr:nvSpPr>
        <xdr:cNvPr id="19" name="Rectangle 18">
          <a:extLst>
            <a:ext uri="{FF2B5EF4-FFF2-40B4-BE49-F238E27FC236}">
              <a16:creationId xmlns:a16="http://schemas.microsoft.com/office/drawing/2014/main" id="{17EC9A54-7568-40D0-843C-195929CFBB5A}"/>
            </a:ext>
          </a:extLst>
        </xdr:cNvPr>
        <xdr:cNvSpPr/>
      </xdr:nvSpPr>
      <xdr:spPr bwMode="auto">
        <a:xfrm>
          <a:off x="4770904" y="21569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54</xdr:row>
      <xdr:rowOff>0</xdr:rowOff>
    </xdr:from>
    <xdr:to>
      <xdr:col>5</xdr:col>
      <xdr:colOff>285750</xdr:colOff>
      <xdr:row>55</xdr:row>
      <xdr:rowOff>114300</xdr:rowOff>
    </xdr:to>
    <xdr:sp macro="" textlink="">
      <xdr:nvSpPr>
        <xdr:cNvPr id="20" name="Rectangle 19">
          <a:extLst>
            <a:ext uri="{FF2B5EF4-FFF2-40B4-BE49-F238E27FC236}">
              <a16:creationId xmlns:a16="http://schemas.microsoft.com/office/drawing/2014/main" id="{15584CCD-4A7B-4899-8790-9F56FC555201}"/>
            </a:ext>
          </a:extLst>
        </xdr:cNvPr>
        <xdr:cNvSpPr/>
      </xdr:nvSpPr>
      <xdr:spPr bwMode="auto">
        <a:xfrm>
          <a:off x="6804772" y="21560118"/>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56</xdr:row>
      <xdr:rowOff>0</xdr:rowOff>
    </xdr:from>
    <xdr:to>
      <xdr:col>1</xdr:col>
      <xdr:colOff>447675</xdr:colOff>
      <xdr:row>56</xdr:row>
      <xdr:rowOff>114300</xdr:rowOff>
    </xdr:to>
    <xdr:sp macro="" textlink="">
      <xdr:nvSpPr>
        <xdr:cNvPr id="21" name="Rectangle 20">
          <a:extLst>
            <a:ext uri="{FF2B5EF4-FFF2-40B4-BE49-F238E27FC236}">
              <a16:creationId xmlns:a16="http://schemas.microsoft.com/office/drawing/2014/main" id="{F163E7A9-E2DC-4C9A-91D4-6364FC78839A}"/>
            </a:ext>
          </a:extLst>
        </xdr:cNvPr>
        <xdr:cNvSpPr/>
      </xdr:nvSpPr>
      <xdr:spPr bwMode="auto">
        <a:xfrm>
          <a:off x="28575" y="21941118"/>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56</xdr:row>
      <xdr:rowOff>0</xdr:rowOff>
    </xdr:from>
    <xdr:to>
      <xdr:col>2</xdr:col>
      <xdr:colOff>4457700</xdr:colOff>
      <xdr:row>56</xdr:row>
      <xdr:rowOff>104775</xdr:rowOff>
    </xdr:to>
    <xdr:sp macro="" textlink="">
      <xdr:nvSpPr>
        <xdr:cNvPr id="22" name="Rectangle 21">
          <a:extLst>
            <a:ext uri="{FF2B5EF4-FFF2-40B4-BE49-F238E27FC236}">
              <a16:creationId xmlns:a16="http://schemas.microsoft.com/office/drawing/2014/main" id="{CA6C3DC8-8633-40F6-B33B-8BFA6EE316B3}"/>
            </a:ext>
          </a:extLst>
        </xdr:cNvPr>
        <xdr:cNvSpPr/>
      </xdr:nvSpPr>
      <xdr:spPr bwMode="auto">
        <a:xfrm>
          <a:off x="4789954" y="21941118"/>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56</xdr:row>
      <xdr:rowOff>0</xdr:rowOff>
    </xdr:from>
    <xdr:to>
      <xdr:col>2</xdr:col>
      <xdr:colOff>1352550</xdr:colOff>
      <xdr:row>56</xdr:row>
      <xdr:rowOff>123825</xdr:rowOff>
    </xdr:to>
    <xdr:sp macro="" textlink="">
      <xdr:nvSpPr>
        <xdr:cNvPr id="23" name="Rectangle 22">
          <a:extLst>
            <a:ext uri="{FF2B5EF4-FFF2-40B4-BE49-F238E27FC236}">
              <a16:creationId xmlns:a16="http://schemas.microsoft.com/office/drawing/2014/main" id="{E724CE6B-BD96-4723-93B9-5EEA394B31B1}"/>
            </a:ext>
          </a:extLst>
        </xdr:cNvPr>
        <xdr:cNvSpPr/>
      </xdr:nvSpPr>
      <xdr:spPr bwMode="auto">
        <a:xfrm>
          <a:off x="1675279" y="21941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56</xdr:row>
      <xdr:rowOff>0</xdr:rowOff>
    </xdr:from>
    <xdr:to>
      <xdr:col>5</xdr:col>
      <xdr:colOff>276225</xdr:colOff>
      <xdr:row>56</xdr:row>
      <xdr:rowOff>123825</xdr:rowOff>
    </xdr:to>
    <xdr:sp macro="" textlink="">
      <xdr:nvSpPr>
        <xdr:cNvPr id="24" name="Rectangle 23">
          <a:extLst>
            <a:ext uri="{FF2B5EF4-FFF2-40B4-BE49-F238E27FC236}">
              <a16:creationId xmlns:a16="http://schemas.microsoft.com/office/drawing/2014/main" id="{17A93EA0-FE76-42B6-9DED-D991FE9FA5FF}"/>
            </a:ext>
          </a:extLst>
        </xdr:cNvPr>
        <xdr:cNvSpPr/>
      </xdr:nvSpPr>
      <xdr:spPr bwMode="auto">
        <a:xfrm>
          <a:off x="6804772" y="21941118"/>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56</xdr:row>
      <xdr:rowOff>0</xdr:rowOff>
    </xdr:from>
    <xdr:to>
      <xdr:col>2</xdr:col>
      <xdr:colOff>2914650</xdr:colOff>
      <xdr:row>56</xdr:row>
      <xdr:rowOff>123825</xdr:rowOff>
    </xdr:to>
    <xdr:sp macro="" textlink="">
      <xdr:nvSpPr>
        <xdr:cNvPr id="25" name="Rectangle 24">
          <a:extLst>
            <a:ext uri="{FF2B5EF4-FFF2-40B4-BE49-F238E27FC236}">
              <a16:creationId xmlns:a16="http://schemas.microsoft.com/office/drawing/2014/main" id="{C93D8B0E-53C8-4761-BCA9-67EDD935E448}"/>
            </a:ext>
          </a:extLst>
        </xdr:cNvPr>
        <xdr:cNvSpPr/>
      </xdr:nvSpPr>
      <xdr:spPr bwMode="auto">
        <a:xfrm>
          <a:off x="3237379" y="21941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56</xdr:row>
      <xdr:rowOff>0</xdr:rowOff>
    </xdr:from>
    <xdr:to>
      <xdr:col>6</xdr:col>
      <xdr:colOff>1019175</xdr:colOff>
      <xdr:row>56</xdr:row>
      <xdr:rowOff>123825</xdr:rowOff>
    </xdr:to>
    <xdr:sp macro="" textlink="">
      <xdr:nvSpPr>
        <xdr:cNvPr id="26" name="Rectangle 25">
          <a:extLst>
            <a:ext uri="{FF2B5EF4-FFF2-40B4-BE49-F238E27FC236}">
              <a16:creationId xmlns:a16="http://schemas.microsoft.com/office/drawing/2014/main" id="{EA99F87B-AA0E-4A66-9462-C437786F96BA}"/>
            </a:ext>
          </a:extLst>
        </xdr:cNvPr>
        <xdr:cNvSpPr/>
      </xdr:nvSpPr>
      <xdr:spPr bwMode="auto">
        <a:xfrm>
          <a:off x="8364631" y="21941118"/>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124</xdr:row>
      <xdr:rowOff>0</xdr:rowOff>
    </xdr:from>
    <xdr:to>
      <xdr:col>1</xdr:col>
      <xdr:colOff>428625</xdr:colOff>
      <xdr:row>125</xdr:row>
      <xdr:rowOff>114300</xdr:rowOff>
    </xdr:to>
    <xdr:sp macro="" textlink="">
      <xdr:nvSpPr>
        <xdr:cNvPr id="15" name="Rectangle 14">
          <a:extLst>
            <a:ext uri="{FF2B5EF4-FFF2-40B4-BE49-F238E27FC236}">
              <a16:creationId xmlns:a16="http://schemas.microsoft.com/office/drawing/2014/main" id="{9A3988AD-7D12-417E-965F-F57D0B229430}"/>
            </a:ext>
          </a:extLst>
        </xdr:cNvPr>
        <xdr:cNvSpPr/>
      </xdr:nvSpPr>
      <xdr:spPr bwMode="auto">
        <a:xfrm>
          <a:off x="0" y="20240625"/>
          <a:ext cx="10953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124</xdr:row>
      <xdr:rowOff>0</xdr:rowOff>
    </xdr:from>
    <xdr:to>
      <xdr:col>6</xdr:col>
      <xdr:colOff>1020366</xdr:colOff>
      <xdr:row>125</xdr:row>
      <xdr:rowOff>114300</xdr:rowOff>
    </xdr:to>
    <xdr:sp macro="" textlink="">
      <xdr:nvSpPr>
        <xdr:cNvPr id="16" name="Rectangle 15">
          <a:extLst>
            <a:ext uri="{FF2B5EF4-FFF2-40B4-BE49-F238E27FC236}">
              <a16:creationId xmlns:a16="http://schemas.microsoft.com/office/drawing/2014/main" id="{B6A6045A-5BD7-46EB-A3BA-455F6F860C11}"/>
            </a:ext>
          </a:extLst>
        </xdr:cNvPr>
        <xdr:cNvSpPr/>
      </xdr:nvSpPr>
      <xdr:spPr bwMode="auto">
        <a:xfrm>
          <a:off x="8707041" y="20240625"/>
          <a:ext cx="10953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124</xdr:row>
      <xdr:rowOff>0</xdr:rowOff>
    </xdr:from>
    <xdr:to>
      <xdr:col>2</xdr:col>
      <xdr:colOff>1352550</xdr:colOff>
      <xdr:row>125</xdr:row>
      <xdr:rowOff>114300</xdr:rowOff>
    </xdr:to>
    <xdr:sp macro="" textlink="">
      <xdr:nvSpPr>
        <xdr:cNvPr id="17" name="Rectangle 16">
          <a:extLst>
            <a:ext uri="{FF2B5EF4-FFF2-40B4-BE49-F238E27FC236}">
              <a16:creationId xmlns:a16="http://schemas.microsoft.com/office/drawing/2014/main" id="{1AF6B101-76CA-482B-9301-A94E9A200F68}"/>
            </a:ext>
          </a:extLst>
        </xdr:cNvPr>
        <xdr:cNvSpPr/>
      </xdr:nvSpPr>
      <xdr:spPr bwMode="auto">
        <a:xfrm>
          <a:off x="1657350" y="202406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124</xdr:row>
      <xdr:rowOff>9525</xdr:rowOff>
    </xdr:from>
    <xdr:to>
      <xdr:col>2</xdr:col>
      <xdr:colOff>2914650</xdr:colOff>
      <xdr:row>125</xdr:row>
      <xdr:rowOff>123825</xdr:rowOff>
    </xdr:to>
    <xdr:sp macro="" textlink="">
      <xdr:nvSpPr>
        <xdr:cNvPr id="18" name="Rectangle 17">
          <a:extLst>
            <a:ext uri="{FF2B5EF4-FFF2-40B4-BE49-F238E27FC236}">
              <a16:creationId xmlns:a16="http://schemas.microsoft.com/office/drawing/2014/main" id="{3F0253A5-3ACB-4C20-84F4-04F1E23BC488}"/>
            </a:ext>
          </a:extLst>
        </xdr:cNvPr>
        <xdr:cNvSpPr/>
      </xdr:nvSpPr>
      <xdr:spPr bwMode="auto">
        <a:xfrm>
          <a:off x="3219450" y="2025015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124</xdr:row>
      <xdr:rowOff>9525</xdr:rowOff>
    </xdr:from>
    <xdr:to>
      <xdr:col>2</xdr:col>
      <xdr:colOff>4457700</xdr:colOff>
      <xdr:row>125</xdr:row>
      <xdr:rowOff>123825</xdr:rowOff>
    </xdr:to>
    <xdr:sp macro="" textlink="">
      <xdr:nvSpPr>
        <xdr:cNvPr id="19" name="Rectangle 18">
          <a:extLst>
            <a:ext uri="{FF2B5EF4-FFF2-40B4-BE49-F238E27FC236}">
              <a16:creationId xmlns:a16="http://schemas.microsoft.com/office/drawing/2014/main" id="{BE0FD238-AA8F-4B7F-A53A-AE4FAA3E23C4}"/>
            </a:ext>
          </a:extLst>
        </xdr:cNvPr>
        <xdr:cNvSpPr/>
      </xdr:nvSpPr>
      <xdr:spPr bwMode="auto">
        <a:xfrm>
          <a:off x="4762500" y="2025015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124</xdr:row>
      <xdr:rowOff>0</xdr:rowOff>
    </xdr:from>
    <xdr:to>
      <xdr:col>5</xdr:col>
      <xdr:colOff>285750</xdr:colOff>
      <xdr:row>125</xdr:row>
      <xdr:rowOff>114300</xdr:rowOff>
    </xdr:to>
    <xdr:sp macro="" textlink="">
      <xdr:nvSpPr>
        <xdr:cNvPr id="20" name="Rectangle 19">
          <a:extLst>
            <a:ext uri="{FF2B5EF4-FFF2-40B4-BE49-F238E27FC236}">
              <a16:creationId xmlns:a16="http://schemas.microsoft.com/office/drawing/2014/main" id="{08706585-33DF-42FC-AE20-2541DBBD8DD0}"/>
            </a:ext>
          </a:extLst>
        </xdr:cNvPr>
        <xdr:cNvSpPr/>
      </xdr:nvSpPr>
      <xdr:spPr bwMode="auto">
        <a:xfrm>
          <a:off x="7153275" y="20240625"/>
          <a:ext cx="11144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126</xdr:row>
      <xdr:rowOff>0</xdr:rowOff>
    </xdr:from>
    <xdr:to>
      <xdr:col>1</xdr:col>
      <xdr:colOff>447675</xdr:colOff>
      <xdr:row>126</xdr:row>
      <xdr:rowOff>114300</xdr:rowOff>
    </xdr:to>
    <xdr:sp macro="" textlink="">
      <xdr:nvSpPr>
        <xdr:cNvPr id="21" name="Rectangle 20">
          <a:extLst>
            <a:ext uri="{FF2B5EF4-FFF2-40B4-BE49-F238E27FC236}">
              <a16:creationId xmlns:a16="http://schemas.microsoft.com/office/drawing/2014/main" id="{BB9805A3-E24B-4D1A-A608-65F0C805833E}"/>
            </a:ext>
          </a:extLst>
        </xdr:cNvPr>
        <xdr:cNvSpPr/>
      </xdr:nvSpPr>
      <xdr:spPr bwMode="auto">
        <a:xfrm>
          <a:off x="28575" y="20621625"/>
          <a:ext cx="108585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126</xdr:row>
      <xdr:rowOff>0</xdr:rowOff>
    </xdr:from>
    <xdr:to>
      <xdr:col>2</xdr:col>
      <xdr:colOff>4457700</xdr:colOff>
      <xdr:row>126</xdr:row>
      <xdr:rowOff>104775</xdr:rowOff>
    </xdr:to>
    <xdr:sp macro="" textlink="">
      <xdr:nvSpPr>
        <xdr:cNvPr id="22" name="Rectangle 21">
          <a:extLst>
            <a:ext uri="{FF2B5EF4-FFF2-40B4-BE49-F238E27FC236}">
              <a16:creationId xmlns:a16="http://schemas.microsoft.com/office/drawing/2014/main" id="{3AECAC6A-C63A-42DD-8123-EF4996013533}"/>
            </a:ext>
          </a:extLst>
        </xdr:cNvPr>
        <xdr:cNvSpPr/>
      </xdr:nvSpPr>
      <xdr:spPr bwMode="auto">
        <a:xfrm>
          <a:off x="4781550" y="2062162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126</xdr:row>
      <xdr:rowOff>0</xdr:rowOff>
    </xdr:from>
    <xdr:to>
      <xdr:col>2</xdr:col>
      <xdr:colOff>1352550</xdr:colOff>
      <xdr:row>126</xdr:row>
      <xdr:rowOff>123825</xdr:rowOff>
    </xdr:to>
    <xdr:sp macro="" textlink="">
      <xdr:nvSpPr>
        <xdr:cNvPr id="23" name="Rectangle 22">
          <a:extLst>
            <a:ext uri="{FF2B5EF4-FFF2-40B4-BE49-F238E27FC236}">
              <a16:creationId xmlns:a16="http://schemas.microsoft.com/office/drawing/2014/main" id="{9648B572-400F-4224-9FCF-C14E2253BD07}"/>
            </a:ext>
          </a:extLst>
        </xdr:cNvPr>
        <xdr:cNvSpPr/>
      </xdr:nvSpPr>
      <xdr:spPr bwMode="auto">
        <a:xfrm>
          <a:off x="1666875" y="2062162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126</xdr:row>
      <xdr:rowOff>0</xdr:rowOff>
    </xdr:from>
    <xdr:to>
      <xdr:col>5</xdr:col>
      <xdr:colOff>276225</xdr:colOff>
      <xdr:row>126</xdr:row>
      <xdr:rowOff>123825</xdr:rowOff>
    </xdr:to>
    <xdr:sp macro="" textlink="">
      <xdr:nvSpPr>
        <xdr:cNvPr id="24" name="Rectangle 23">
          <a:extLst>
            <a:ext uri="{FF2B5EF4-FFF2-40B4-BE49-F238E27FC236}">
              <a16:creationId xmlns:a16="http://schemas.microsoft.com/office/drawing/2014/main" id="{EAADDE58-0600-434E-BDFE-E9CE6CB751DC}"/>
            </a:ext>
          </a:extLst>
        </xdr:cNvPr>
        <xdr:cNvSpPr/>
      </xdr:nvSpPr>
      <xdr:spPr bwMode="auto">
        <a:xfrm>
          <a:off x="7153275" y="20621625"/>
          <a:ext cx="11049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126</xdr:row>
      <xdr:rowOff>0</xdr:rowOff>
    </xdr:from>
    <xdr:to>
      <xdr:col>2</xdr:col>
      <xdr:colOff>2914650</xdr:colOff>
      <xdr:row>126</xdr:row>
      <xdr:rowOff>123825</xdr:rowOff>
    </xdr:to>
    <xdr:sp macro="" textlink="">
      <xdr:nvSpPr>
        <xdr:cNvPr id="25" name="Rectangle 24">
          <a:extLst>
            <a:ext uri="{FF2B5EF4-FFF2-40B4-BE49-F238E27FC236}">
              <a16:creationId xmlns:a16="http://schemas.microsoft.com/office/drawing/2014/main" id="{4E500ADE-825C-4F8D-B727-36903A1A10CF}"/>
            </a:ext>
          </a:extLst>
        </xdr:cNvPr>
        <xdr:cNvSpPr/>
      </xdr:nvSpPr>
      <xdr:spPr bwMode="auto">
        <a:xfrm>
          <a:off x="3228975" y="2062162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126</xdr:row>
      <xdr:rowOff>0</xdr:rowOff>
    </xdr:from>
    <xdr:to>
      <xdr:col>6</xdr:col>
      <xdr:colOff>1019175</xdr:colOff>
      <xdr:row>126</xdr:row>
      <xdr:rowOff>123825</xdr:rowOff>
    </xdr:to>
    <xdr:sp macro="" textlink="">
      <xdr:nvSpPr>
        <xdr:cNvPr id="26" name="Rectangle 25">
          <a:extLst>
            <a:ext uri="{FF2B5EF4-FFF2-40B4-BE49-F238E27FC236}">
              <a16:creationId xmlns:a16="http://schemas.microsoft.com/office/drawing/2014/main" id="{FD82492C-D761-4588-A07F-B7E643DB96DF}"/>
            </a:ext>
          </a:extLst>
        </xdr:cNvPr>
        <xdr:cNvSpPr/>
      </xdr:nvSpPr>
      <xdr:spPr bwMode="auto">
        <a:xfrm>
          <a:off x="8715375" y="20621625"/>
          <a:ext cx="108585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5492750</xdr:colOff>
      <xdr:row>0</xdr:row>
      <xdr:rowOff>17744</xdr:rowOff>
    </xdr:from>
    <xdr:to>
      <xdr:col>4</xdr:col>
      <xdr:colOff>577289</xdr:colOff>
      <xdr:row>2</xdr:row>
      <xdr:rowOff>13208</xdr:rowOff>
    </xdr:to>
    <xdr:pic>
      <xdr:nvPicPr>
        <xdr:cNvPr id="27" name="Picture 26">
          <a:extLst>
            <a:ext uri="{FF2B5EF4-FFF2-40B4-BE49-F238E27FC236}">
              <a16:creationId xmlns:a16="http://schemas.microsoft.com/office/drawing/2014/main" id="{0B834653-1D4B-425A-ABA1-BF18980EE633}"/>
            </a:ext>
          </a:extLst>
        </xdr:cNvPr>
        <xdr:cNvPicPr>
          <a:picLocks noChangeAspect="1"/>
        </xdr:cNvPicPr>
      </xdr:nvPicPr>
      <xdr:blipFill>
        <a:blip xmlns:r="http://schemas.openxmlformats.org/officeDocument/2006/relationships" r:embed="rId1"/>
        <a:stretch>
          <a:fillRect/>
        </a:stretch>
      </xdr:blipFill>
      <xdr:spPr>
        <a:xfrm>
          <a:off x="6882279" y="17744"/>
          <a:ext cx="1024217" cy="1048817"/>
        </a:xfrm>
        <a:prstGeom prst="rect">
          <a:avLst/>
        </a:prstGeom>
      </xdr:spPr>
    </xdr:pic>
    <xdr:clientData/>
  </xdr:twoCellAnchor>
  <xdr:twoCellAnchor>
    <xdr:from>
      <xdr:col>0</xdr:col>
      <xdr:colOff>0</xdr:colOff>
      <xdr:row>59</xdr:row>
      <xdr:rowOff>0</xdr:rowOff>
    </xdr:from>
    <xdr:to>
      <xdr:col>1</xdr:col>
      <xdr:colOff>428625</xdr:colOff>
      <xdr:row>60</xdr:row>
      <xdr:rowOff>114300</xdr:rowOff>
    </xdr:to>
    <xdr:sp macro="" textlink="">
      <xdr:nvSpPr>
        <xdr:cNvPr id="2" name="Rectangle 1">
          <a:extLst>
            <a:ext uri="{FF2B5EF4-FFF2-40B4-BE49-F238E27FC236}">
              <a16:creationId xmlns:a16="http://schemas.microsoft.com/office/drawing/2014/main" id="{9A3E747A-7B64-4C93-9F22-C8D5907EC202}"/>
            </a:ext>
          </a:extLst>
        </xdr:cNvPr>
        <xdr:cNvSpPr/>
      </xdr:nvSpPr>
      <xdr:spPr bwMode="auto">
        <a:xfrm>
          <a:off x="0" y="25022735"/>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59</xdr:row>
      <xdr:rowOff>0</xdr:rowOff>
    </xdr:from>
    <xdr:to>
      <xdr:col>6</xdr:col>
      <xdr:colOff>1020366</xdr:colOff>
      <xdr:row>60</xdr:row>
      <xdr:rowOff>114300</xdr:rowOff>
    </xdr:to>
    <xdr:sp macro="" textlink="">
      <xdr:nvSpPr>
        <xdr:cNvPr id="3" name="Rectangle 2">
          <a:extLst>
            <a:ext uri="{FF2B5EF4-FFF2-40B4-BE49-F238E27FC236}">
              <a16:creationId xmlns:a16="http://schemas.microsoft.com/office/drawing/2014/main" id="{B89E8B6E-E213-493B-B135-A44E352AE336}"/>
            </a:ext>
          </a:extLst>
        </xdr:cNvPr>
        <xdr:cNvSpPr/>
      </xdr:nvSpPr>
      <xdr:spPr bwMode="auto">
        <a:xfrm>
          <a:off x="8356297" y="25022735"/>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59</xdr:row>
      <xdr:rowOff>0</xdr:rowOff>
    </xdr:from>
    <xdr:to>
      <xdr:col>2</xdr:col>
      <xdr:colOff>1352550</xdr:colOff>
      <xdr:row>60</xdr:row>
      <xdr:rowOff>114300</xdr:rowOff>
    </xdr:to>
    <xdr:sp macro="" textlink="">
      <xdr:nvSpPr>
        <xdr:cNvPr id="4" name="Rectangle 3">
          <a:extLst>
            <a:ext uri="{FF2B5EF4-FFF2-40B4-BE49-F238E27FC236}">
              <a16:creationId xmlns:a16="http://schemas.microsoft.com/office/drawing/2014/main" id="{F715264F-68A4-46FC-B21A-197F955B238C}"/>
            </a:ext>
          </a:extLst>
        </xdr:cNvPr>
        <xdr:cNvSpPr/>
      </xdr:nvSpPr>
      <xdr:spPr bwMode="auto">
        <a:xfrm>
          <a:off x="1665754" y="2502273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59</xdr:row>
      <xdr:rowOff>9525</xdr:rowOff>
    </xdr:from>
    <xdr:to>
      <xdr:col>2</xdr:col>
      <xdr:colOff>2914650</xdr:colOff>
      <xdr:row>60</xdr:row>
      <xdr:rowOff>123825</xdr:rowOff>
    </xdr:to>
    <xdr:sp macro="" textlink="">
      <xdr:nvSpPr>
        <xdr:cNvPr id="5" name="Rectangle 4">
          <a:extLst>
            <a:ext uri="{FF2B5EF4-FFF2-40B4-BE49-F238E27FC236}">
              <a16:creationId xmlns:a16="http://schemas.microsoft.com/office/drawing/2014/main" id="{0178CC9A-DC73-4B3C-BDB0-13BFCAB7E096}"/>
            </a:ext>
          </a:extLst>
        </xdr:cNvPr>
        <xdr:cNvSpPr/>
      </xdr:nvSpPr>
      <xdr:spPr bwMode="auto">
        <a:xfrm>
          <a:off x="3227854" y="250322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59</xdr:row>
      <xdr:rowOff>9525</xdr:rowOff>
    </xdr:from>
    <xdr:to>
      <xdr:col>2</xdr:col>
      <xdr:colOff>4457700</xdr:colOff>
      <xdr:row>60</xdr:row>
      <xdr:rowOff>123825</xdr:rowOff>
    </xdr:to>
    <xdr:sp macro="" textlink="">
      <xdr:nvSpPr>
        <xdr:cNvPr id="6" name="Rectangle 5">
          <a:extLst>
            <a:ext uri="{FF2B5EF4-FFF2-40B4-BE49-F238E27FC236}">
              <a16:creationId xmlns:a16="http://schemas.microsoft.com/office/drawing/2014/main" id="{1C2D01A5-F238-4A66-B94C-E49AD087B6F6}"/>
            </a:ext>
          </a:extLst>
        </xdr:cNvPr>
        <xdr:cNvSpPr/>
      </xdr:nvSpPr>
      <xdr:spPr bwMode="auto">
        <a:xfrm>
          <a:off x="4770904" y="250322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59</xdr:row>
      <xdr:rowOff>0</xdr:rowOff>
    </xdr:from>
    <xdr:to>
      <xdr:col>5</xdr:col>
      <xdr:colOff>285750</xdr:colOff>
      <xdr:row>60</xdr:row>
      <xdr:rowOff>114300</xdr:rowOff>
    </xdr:to>
    <xdr:sp macro="" textlink="">
      <xdr:nvSpPr>
        <xdr:cNvPr id="7" name="Rectangle 6">
          <a:extLst>
            <a:ext uri="{FF2B5EF4-FFF2-40B4-BE49-F238E27FC236}">
              <a16:creationId xmlns:a16="http://schemas.microsoft.com/office/drawing/2014/main" id="{4484846C-F3C7-4057-A78D-781429289598}"/>
            </a:ext>
          </a:extLst>
        </xdr:cNvPr>
        <xdr:cNvSpPr/>
      </xdr:nvSpPr>
      <xdr:spPr bwMode="auto">
        <a:xfrm>
          <a:off x="6804772" y="25022735"/>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61</xdr:row>
      <xdr:rowOff>0</xdr:rowOff>
    </xdr:from>
    <xdr:to>
      <xdr:col>1</xdr:col>
      <xdr:colOff>447675</xdr:colOff>
      <xdr:row>61</xdr:row>
      <xdr:rowOff>114300</xdr:rowOff>
    </xdr:to>
    <xdr:sp macro="" textlink="">
      <xdr:nvSpPr>
        <xdr:cNvPr id="8" name="Rectangle 7">
          <a:extLst>
            <a:ext uri="{FF2B5EF4-FFF2-40B4-BE49-F238E27FC236}">
              <a16:creationId xmlns:a16="http://schemas.microsoft.com/office/drawing/2014/main" id="{870F3AC0-6CD6-4923-AEC7-5D9DB1CE0CBF}"/>
            </a:ext>
          </a:extLst>
        </xdr:cNvPr>
        <xdr:cNvSpPr/>
      </xdr:nvSpPr>
      <xdr:spPr bwMode="auto">
        <a:xfrm>
          <a:off x="28575" y="25403735"/>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61</xdr:row>
      <xdr:rowOff>0</xdr:rowOff>
    </xdr:from>
    <xdr:to>
      <xdr:col>2</xdr:col>
      <xdr:colOff>4457700</xdr:colOff>
      <xdr:row>61</xdr:row>
      <xdr:rowOff>104775</xdr:rowOff>
    </xdr:to>
    <xdr:sp macro="" textlink="">
      <xdr:nvSpPr>
        <xdr:cNvPr id="9" name="Rectangle 8">
          <a:extLst>
            <a:ext uri="{FF2B5EF4-FFF2-40B4-BE49-F238E27FC236}">
              <a16:creationId xmlns:a16="http://schemas.microsoft.com/office/drawing/2014/main" id="{C2ACE656-AE63-48B7-9A24-AE7BCBC5510B}"/>
            </a:ext>
          </a:extLst>
        </xdr:cNvPr>
        <xdr:cNvSpPr/>
      </xdr:nvSpPr>
      <xdr:spPr bwMode="auto">
        <a:xfrm>
          <a:off x="4789954" y="2540373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61</xdr:row>
      <xdr:rowOff>0</xdr:rowOff>
    </xdr:from>
    <xdr:to>
      <xdr:col>2</xdr:col>
      <xdr:colOff>1352550</xdr:colOff>
      <xdr:row>61</xdr:row>
      <xdr:rowOff>123825</xdr:rowOff>
    </xdr:to>
    <xdr:sp macro="" textlink="">
      <xdr:nvSpPr>
        <xdr:cNvPr id="10" name="Rectangle 9">
          <a:extLst>
            <a:ext uri="{FF2B5EF4-FFF2-40B4-BE49-F238E27FC236}">
              <a16:creationId xmlns:a16="http://schemas.microsoft.com/office/drawing/2014/main" id="{41EA71D5-F0D6-4075-A212-E3F5F527A027}"/>
            </a:ext>
          </a:extLst>
        </xdr:cNvPr>
        <xdr:cNvSpPr/>
      </xdr:nvSpPr>
      <xdr:spPr bwMode="auto">
        <a:xfrm>
          <a:off x="1675279" y="254037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61</xdr:row>
      <xdr:rowOff>0</xdr:rowOff>
    </xdr:from>
    <xdr:to>
      <xdr:col>5</xdr:col>
      <xdr:colOff>276225</xdr:colOff>
      <xdr:row>61</xdr:row>
      <xdr:rowOff>123825</xdr:rowOff>
    </xdr:to>
    <xdr:sp macro="" textlink="">
      <xdr:nvSpPr>
        <xdr:cNvPr id="11" name="Rectangle 10">
          <a:extLst>
            <a:ext uri="{FF2B5EF4-FFF2-40B4-BE49-F238E27FC236}">
              <a16:creationId xmlns:a16="http://schemas.microsoft.com/office/drawing/2014/main" id="{F3034CBF-4289-4F18-98ED-A811C94A00F9}"/>
            </a:ext>
          </a:extLst>
        </xdr:cNvPr>
        <xdr:cNvSpPr/>
      </xdr:nvSpPr>
      <xdr:spPr bwMode="auto">
        <a:xfrm>
          <a:off x="6804772" y="25403735"/>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61</xdr:row>
      <xdr:rowOff>0</xdr:rowOff>
    </xdr:from>
    <xdr:to>
      <xdr:col>2</xdr:col>
      <xdr:colOff>2914650</xdr:colOff>
      <xdr:row>61</xdr:row>
      <xdr:rowOff>123825</xdr:rowOff>
    </xdr:to>
    <xdr:sp macro="" textlink="">
      <xdr:nvSpPr>
        <xdr:cNvPr id="12" name="Rectangle 11">
          <a:extLst>
            <a:ext uri="{FF2B5EF4-FFF2-40B4-BE49-F238E27FC236}">
              <a16:creationId xmlns:a16="http://schemas.microsoft.com/office/drawing/2014/main" id="{82EA6019-6202-45EB-A47A-EBF5025DC029}"/>
            </a:ext>
          </a:extLst>
        </xdr:cNvPr>
        <xdr:cNvSpPr/>
      </xdr:nvSpPr>
      <xdr:spPr bwMode="auto">
        <a:xfrm>
          <a:off x="3237379" y="254037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61</xdr:row>
      <xdr:rowOff>0</xdr:rowOff>
    </xdr:from>
    <xdr:to>
      <xdr:col>6</xdr:col>
      <xdr:colOff>1019175</xdr:colOff>
      <xdr:row>61</xdr:row>
      <xdr:rowOff>123825</xdr:rowOff>
    </xdr:to>
    <xdr:sp macro="" textlink="">
      <xdr:nvSpPr>
        <xdr:cNvPr id="13" name="Rectangle 12">
          <a:extLst>
            <a:ext uri="{FF2B5EF4-FFF2-40B4-BE49-F238E27FC236}">
              <a16:creationId xmlns:a16="http://schemas.microsoft.com/office/drawing/2014/main" id="{C99FC40E-533A-4D57-9E05-7B0AC7BDD68A}"/>
            </a:ext>
          </a:extLst>
        </xdr:cNvPr>
        <xdr:cNvSpPr/>
      </xdr:nvSpPr>
      <xdr:spPr bwMode="auto">
        <a:xfrm>
          <a:off x="8364631" y="25403735"/>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22411</xdr:colOff>
      <xdr:row>0</xdr:row>
      <xdr:rowOff>44824</xdr:rowOff>
    </xdr:from>
    <xdr:to>
      <xdr:col>4</xdr:col>
      <xdr:colOff>598393</xdr:colOff>
      <xdr:row>2</xdr:row>
      <xdr:rowOff>27588</xdr:rowOff>
    </xdr:to>
    <xdr:pic>
      <xdr:nvPicPr>
        <xdr:cNvPr id="14" name="Picture 13">
          <a:extLst>
            <a:ext uri="{FF2B5EF4-FFF2-40B4-BE49-F238E27FC236}">
              <a16:creationId xmlns:a16="http://schemas.microsoft.com/office/drawing/2014/main" id="{737B9221-88E8-9494-6EBC-750336EC58AA}"/>
            </a:ext>
          </a:extLst>
        </xdr:cNvPr>
        <xdr:cNvPicPr>
          <a:picLocks noChangeAspect="1"/>
        </xdr:cNvPicPr>
      </xdr:nvPicPr>
      <xdr:blipFill>
        <a:blip xmlns:r="http://schemas.openxmlformats.org/officeDocument/2006/relationships" r:embed="rId1"/>
        <a:stretch>
          <a:fillRect/>
        </a:stretch>
      </xdr:blipFill>
      <xdr:spPr>
        <a:xfrm>
          <a:off x="6947646" y="44824"/>
          <a:ext cx="1024217" cy="755970"/>
        </a:xfrm>
        <a:prstGeom prst="rect">
          <a:avLst/>
        </a:prstGeom>
      </xdr:spPr>
    </xdr:pic>
    <xdr:clientData/>
  </xdr:twoCellAnchor>
  <xdr:twoCellAnchor>
    <xdr:from>
      <xdr:col>0</xdr:col>
      <xdr:colOff>0</xdr:colOff>
      <xdr:row>429</xdr:row>
      <xdr:rowOff>0</xdr:rowOff>
    </xdr:from>
    <xdr:to>
      <xdr:col>1</xdr:col>
      <xdr:colOff>428625</xdr:colOff>
      <xdr:row>430</xdr:row>
      <xdr:rowOff>114300</xdr:rowOff>
    </xdr:to>
    <xdr:sp macro="" textlink="">
      <xdr:nvSpPr>
        <xdr:cNvPr id="2" name="Rectangle 1">
          <a:extLst>
            <a:ext uri="{FF2B5EF4-FFF2-40B4-BE49-F238E27FC236}">
              <a16:creationId xmlns:a16="http://schemas.microsoft.com/office/drawing/2014/main" id="{343F9494-EAC0-4594-8362-C749591D84E7}"/>
            </a:ext>
          </a:extLst>
        </xdr:cNvPr>
        <xdr:cNvSpPr/>
      </xdr:nvSpPr>
      <xdr:spPr bwMode="auto">
        <a:xfrm>
          <a:off x="0" y="23812500"/>
          <a:ext cx="10953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429</xdr:row>
      <xdr:rowOff>0</xdr:rowOff>
    </xdr:from>
    <xdr:to>
      <xdr:col>6</xdr:col>
      <xdr:colOff>1020366</xdr:colOff>
      <xdr:row>430</xdr:row>
      <xdr:rowOff>114300</xdr:rowOff>
    </xdr:to>
    <xdr:sp macro="" textlink="">
      <xdr:nvSpPr>
        <xdr:cNvPr id="3" name="Rectangle 2">
          <a:extLst>
            <a:ext uri="{FF2B5EF4-FFF2-40B4-BE49-F238E27FC236}">
              <a16:creationId xmlns:a16="http://schemas.microsoft.com/office/drawing/2014/main" id="{16A0B13D-6B6D-4600-911A-D8B67804C957}"/>
            </a:ext>
          </a:extLst>
        </xdr:cNvPr>
        <xdr:cNvSpPr/>
      </xdr:nvSpPr>
      <xdr:spPr bwMode="auto">
        <a:xfrm>
          <a:off x="8707041" y="23812500"/>
          <a:ext cx="10953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429</xdr:row>
      <xdr:rowOff>0</xdr:rowOff>
    </xdr:from>
    <xdr:to>
      <xdr:col>2</xdr:col>
      <xdr:colOff>1352550</xdr:colOff>
      <xdr:row>430</xdr:row>
      <xdr:rowOff>114300</xdr:rowOff>
    </xdr:to>
    <xdr:sp macro="" textlink="">
      <xdr:nvSpPr>
        <xdr:cNvPr id="4" name="Rectangle 3">
          <a:extLst>
            <a:ext uri="{FF2B5EF4-FFF2-40B4-BE49-F238E27FC236}">
              <a16:creationId xmlns:a16="http://schemas.microsoft.com/office/drawing/2014/main" id="{037B824B-C617-4ED0-8323-4E6CA3C885A3}"/>
            </a:ext>
          </a:extLst>
        </xdr:cNvPr>
        <xdr:cNvSpPr/>
      </xdr:nvSpPr>
      <xdr:spPr bwMode="auto">
        <a:xfrm>
          <a:off x="1657350" y="238125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429</xdr:row>
      <xdr:rowOff>9525</xdr:rowOff>
    </xdr:from>
    <xdr:to>
      <xdr:col>2</xdr:col>
      <xdr:colOff>2914650</xdr:colOff>
      <xdr:row>430</xdr:row>
      <xdr:rowOff>123825</xdr:rowOff>
    </xdr:to>
    <xdr:sp macro="" textlink="">
      <xdr:nvSpPr>
        <xdr:cNvPr id="5" name="Rectangle 4">
          <a:extLst>
            <a:ext uri="{FF2B5EF4-FFF2-40B4-BE49-F238E27FC236}">
              <a16:creationId xmlns:a16="http://schemas.microsoft.com/office/drawing/2014/main" id="{D5FC10E3-E66F-4FCA-9BBD-B7E35928D153}"/>
            </a:ext>
          </a:extLst>
        </xdr:cNvPr>
        <xdr:cNvSpPr/>
      </xdr:nvSpPr>
      <xdr:spPr bwMode="auto">
        <a:xfrm>
          <a:off x="3219450" y="23822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429</xdr:row>
      <xdr:rowOff>9525</xdr:rowOff>
    </xdr:from>
    <xdr:to>
      <xdr:col>2</xdr:col>
      <xdr:colOff>4457700</xdr:colOff>
      <xdr:row>430</xdr:row>
      <xdr:rowOff>123825</xdr:rowOff>
    </xdr:to>
    <xdr:sp macro="" textlink="">
      <xdr:nvSpPr>
        <xdr:cNvPr id="6" name="Rectangle 5">
          <a:extLst>
            <a:ext uri="{FF2B5EF4-FFF2-40B4-BE49-F238E27FC236}">
              <a16:creationId xmlns:a16="http://schemas.microsoft.com/office/drawing/2014/main" id="{3728BAD6-5E80-4BAE-957D-B95D702272DA}"/>
            </a:ext>
          </a:extLst>
        </xdr:cNvPr>
        <xdr:cNvSpPr/>
      </xdr:nvSpPr>
      <xdr:spPr bwMode="auto">
        <a:xfrm>
          <a:off x="4762500" y="23822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429</xdr:row>
      <xdr:rowOff>0</xdr:rowOff>
    </xdr:from>
    <xdr:to>
      <xdr:col>5</xdr:col>
      <xdr:colOff>285750</xdr:colOff>
      <xdr:row>430</xdr:row>
      <xdr:rowOff>114300</xdr:rowOff>
    </xdr:to>
    <xdr:sp macro="" textlink="">
      <xdr:nvSpPr>
        <xdr:cNvPr id="7" name="Rectangle 6">
          <a:extLst>
            <a:ext uri="{FF2B5EF4-FFF2-40B4-BE49-F238E27FC236}">
              <a16:creationId xmlns:a16="http://schemas.microsoft.com/office/drawing/2014/main" id="{1E7BBF85-4FC3-477C-BF62-902F92DC723D}"/>
            </a:ext>
          </a:extLst>
        </xdr:cNvPr>
        <xdr:cNvSpPr/>
      </xdr:nvSpPr>
      <xdr:spPr bwMode="auto">
        <a:xfrm>
          <a:off x="7153275" y="23812500"/>
          <a:ext cx="11144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431</xdr:row>
      <xdr:rowOff>0</xdr:rowOff>
    </xdr:from>
    <xdr:to>
      <xdr:col>1</xdr:col>
      <xdr:colOff>447675</xdr:colOff>
      <xdr:row>431</xdr:row>
      <xdr:rowOff>114300</xdr:rowOff>
    </xdr:to>
    <xdr:sp macro="" textlink="">
      <xdr:nvSpPr>
        <xdr:cNvPr id="8" name="Rectangle 7">
          <a:extLst>
            <a:ext uri="{FF2B5EF4-FFF2-40B4-BE49-F238E27FC236}">
              <a16:creationId xmlns:a16="http://schemas.microsoft.com/office/drawing/2014/main" id="{40FB275F-7154-4633-85DB-A967DFB32BE0}"/>
            </a:ext>
          </a:extLst>
        </xdr:cNvPr>
        <xdr:cNvSpPr/>
      </xdr:nvSpPr>
      <xdr:spPr bwMode="auto">
        <a:xfrm>
          <a:off x="28575" y="24193500"/>
          <a:ext cx="108585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431</xdr:row>
      <xdr:rowOff>0</xdr:rowOff>
    </xdr:from>
    <xdr:to>
      <xdr:col>2</xdr:col>
      <xdr:colOff>4457700</xdr:colOff>
      <xdr:row>431</xdr:row>
      <xdr:rowOff>104775</xdr:rowOff>
    </xdr:to>
    <xdr:sp macro="" textlink="">
      <xdr:nvSpPr>
        <xdr:cNvPr id="9" name="Rectangle 8">
          <a:extLst>
            <a:ext uri="{FF2B5EF4-FFF2-40B4-BE49-F238E27FC236}">
              <a16:creationId xmlns:a16="http://schemas.microsoft.com/office/drawing/2014/main" id="{4FF80867-9499-4C33-A931-2F5D0B900075}"/>
            </a:ext>
          </a:extLst>
        </xdr:cNvPr>
        <xdr:cNvSpPr/>
      </xdr:nvSpPr>
      <xdr:spPr bwMode="auto">
        <a:xfrm>
          <a:off x="4781550" y="241935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431</xdr:row>
      <xdr:rowOff>0</xdr:rowOff>
    </xdr:from>
    <xdr:to>
      <xdr:col>2</xdr:col>
      <xdr:colOff>1352550</xdr:colOff>
      <xdr:row>431</xdr:row>
      <xdr:rowOff>123825</xdr:rowOff>
    </xdr:to>
    <xdr:sp macro="" textlink="">
      <xdr:nvSpPr>
        <xdr:cNvPr id="10" name="Rectangle 9">
          <a:extLst>
            <a:ext uri="{FF2B5EF4-FFF2-40B4-BE49-F238E27FC236}">
              <a16:creationId xmlns:a16="http://schemas.microsoft.com/office/drawing/2014/main" id="{E05B5BA2-67C4-4BAD-A51A-6D36BC037AAF}"/>
            </a:ext>
          </a:extLst>
        </xdr:cNvPr>
        <xdr:cNvSpPr/>
      </xdr:nvSpPr>
      <xdr:spPr bwMode="auto">
        <a:xfrm>
          <a:off x="1666875" y="24193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431</xdr:row>
      <xdr:rowOff>0</xdr:rowOff>
    </xdr:from>
    <xdr:to>
      <xdr:col>5</xdr:col>
      <xdr:colOff>276225</xdr:colOff>
      <xdr:row>431</xdr:row>
      <xdr:rowOff>123825</xdr:rowOff>
    </xdr:to>
    <xdr:sp macro="" textlink="">
      <xdr:nvSpPr>
        <xdr:cNvPr id="11" name="Rectangle 10">
          <a:extLst>
            <a:ext uri="{FF2B5EF4-FFF2-40B4-BE49-F238E27FC236}">
              <a16:creationId xmlns:a16="http://schemas.microsoft.com/office/drawing/2014/main" id="{0BB4D889-BEC9-4EB1-A88F-73C9F286740D}"/>
            </a:ext>
          </a:extLst>
        </xdr:cNvPr>
        <xdr:cNvSpPr/>
      </xdr:nvSpPr>
      <xdr:spPr bwMode="auto">
        <a:xfrm>
          <a:off x="7153275" y="24193500"/>
          <a:ext cx="11049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431</xdr:row>
      <xdr:rowOff>0</xdr:rowOff>
    </xdr:from>
    <xdr:to>
      <xdr:col>2</xdr:col>
      <xdr:colOff>2914650</xdr:colOff>
      <xdr:row>431</xdr:row>
      <xdr:rowOff>123825</xdr:rowOff>
    </xdr:to>
    <xdr:sp macro="" textlink="">
      <xdr:nvSpPr>
        <xdr:cNvPr id="12" name="Rectangle 11">
          <a:extLst>
            <a:ext uri="{FF2B5EF4-FFF2-40B4-BE49-F238E27FC236}">
              <a16:creationId xmlns:a16="http://schemas.microsoft.com/office/drawing/2014/main" id="{DC491DF4-B554-4666-94AB-799198285923}"/>
            </a:ext>
          </a:extLst>
        </xdr:cNvPr>
        <xdr:cNvSpPr/>
      </xdr:nvSpPr>
      <xdr:spPr bwMode="auto">
        <a:xfrm>
          <a:off x="3228975" y="24193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431</xdr:row>
      <xdr:rowOff>0</xdr:rowOff>
    </xdr:from>
    <xdr:to>
      <xdr:col>6</xdr:col>
      <xdr:colOff>1019175</xdr:colOff>
      <xdr:row>431</xdr:row>
      <xdr:rowOff>123825</xdr:rowOff>
    </xdr:to>
    <xdr:sp macro="" textlink="">
      <xdr:nvSpPr>
        <xdr:cNvPr id="13" name="Rectangle 12">
          <a:extLst>
            <a:ext uri="{FF2B5EF4-FFF2-40B4-BE49-F238E27FC236}">
              <a16:creationId xmlns:a16="http://schemas.microsoft.com/office/drawing/2014/main" id="{AF445CC9-2F9E-4059-9514-85A869D97B5D}"/>
            </a:ext>
          </a:extLst>
        </xdr:cNvPr>
        <xdr:cNvSpPr/>
      </xdr:nvSpPr>
      <xdr:spPr bwMode="auto">
        <a:xfrm>
          <a:off x="8715375" y="24193500"/>
          <a:ext cx="108585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369</xdr:row>
      <xdr:rowOff>0</xdr:rowOff>
    </xdr:from>
    <xdr:to>
      <xdr:col>1</xdr:col>
      <xdr:colOff>428625</xdr:colOff>
      <xdr:row>370</xdr:row>
      <xdr:rowOff>114300</xdr:rowOff>
    </xdr:to>
    <xdr:sp macro="" textlink="">
      <xdr:nvSpPr>
        <xdr:cNvPr id="15" name="Rectangle 14">
          <a:extLst>
            <a:ext uri="{FF2B5EF4-FFF2-40B4-BE49-F238E27FC236}">
              <a16:creationId xmlns:a16="http://schemas.microsoft.com/office/drawing/2014/main" id="{065E2503-121D-49E7-AF66-B42840427A39}"/>
            </a:ext>
          </a:extLst>
        </xdr:cNvPr>
        <xdr:cNvSpPr/>
      </xdr:nvSpPr>
      <xdr:spPr bwMode="auto">
        <a:xfrm>
          <a:off x="0" y="102040765"/>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369</xdr:row>
      <xdr:rowOff>0</xdr:rowOff>
    </xdr:from>
    <xdr:to>
      <xdr:col>6</xdr:col>
      <xdr:colOff>1020366</xdr:colOff>
      <xdr:row>370</xdr:row>
      <xdr:rowOff>114300</xdr:rowOff>
    </xdr:to>
    <xdr:sp macro="" textlink="">
      <xdr:nvSpPr>
        <xdr:cNvPr id="16" name="Rectangle 15">
          <a:extLst>
            <a:ext uri="{FF2B5EF4-FFF2-40B4-BE49-F238E27FC236}">
              <a16:creationId xmlns:a16="http://schemas.microsoft.com/office/drawing/2014/main" id="{24FB9DC9-7734-4C95-A9CD-A0CBC19D4A9F}"/>
            </a:ext>
          </a:extLst>
        </xdr:cNvPr>
        <xdr:cNvSpPr/>
      </xdr:nvSpPr>
      <xdr:spPr bwMode="auto">
        <a:xfrm>
          <a:off x="8356297" y="102040765"/>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369</xdr:row>
      <xdr:rowOff>0</xdr:rowOff>
    </xdr:from>
    <xdr:to>
      <xdr:col>2</xdr:col>
      <xdr:colOff>1352550</xdr:colOff>
      <xdr:row>370</xdr:row>
      <xdr:rowOff>114300</xdr:rowOff>
    </xdr:to>
    <xdr:sp macro="" textlink="">
      <xdr:nvSpPr>
        <xdr:cNvPr id="17" name="Rectangle 16">
          <a:extLst>
            <a:ext uri="{FF2B5EF4-FFF2-40B4-BE49-F238E27FC236}">
              <a16:creationId xmlns:a16="http://schemas.microsoft.com/office/drawing/2014/main" id="{6CC1934B-F508-49A3-8A2B-4E675559EA73}"/>
            </a:ext>
          </a:extLst>
        </xdr:cNvPr>
        <xdr:cNvSpPr/>
      </xdr:nvSpPr>
      <xdr:spPr bwMode="auto">
        <a:xfrm>
          <a:off x="1665754" y="10204076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369</xdr:row>
      <xdr:rowOff>9525</xdr:rowOff>
    </xdr:from>
    <xdr:to>
      <xdr:col>2</xdr:col>
      <xdr:colOff>2914650</xdr:colOff>
      <xdr:row>370</xdr:row>
      <xdr:rowOff>123825</xdr:rowOff>
    </xdr:to>
    <xdr:sp macro="" textlink="">
      <xdr:nvSpPr>
        <xdr:cNvPr id="18" name="Rectangle 17">
          <a:extLst>
            <a:ext uri="{FF2B5EF4-FFF2-40B4-BE49-F238E27FC236}">
              <a16:creationId xmlns:a16="http://schemas.microsoft.com/office/drawing/2014/main" id="{EBF77242-6C06-4EFB-81D7-C7BC00480C65}"/>
            </a:ext>
          </a:extLst>
        </xdr:cNvPr>
        <xdr:cNvSpPr/>
      </xdr:nvSpPr>
      <xdr:spPr bwMode="auto">
        <a:xfrm>
          <a:off x="3227854" y="10205029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369</xdr:row>
      <xdr:rowOff>9525</xdr:rowOff>
    </xdr:from>
    <xdr:to>
      <xdr:col>2</xdr:col>
      <xdr:colOff>4457700</xdr:colOff>
      <xdr:row>370</xdr:row>
      <xdr:rowOff>123825</xdr:rowOff>
    </xdr:to>
    <xdr:sp macro="" textlink="">
      <xdr:nvSpPr>
        <xdr:cNvPr id="19" name="Rectangle 18">
          <a:extLst>
            <a:ext uri="{FF2B5EF4-FFF2-40B4-BE49-F238E27FC236}">
              <a16:creationId xmlns:a16="http://schemas.microsoft.com/office/drawing/2014/main" id="{ED47F154-6913-46F1-BCAE-378F449E82C9}"/>
            </a:ext>
          </a:extLst>
        </xdr:cNvPr>
        <xdr:cNvSpPr/>
      </xdr:nvSpPr>
      <xdr:spPr bwMode="auto">
        <a:xfrm>
          <a:off x="4770904" y="10205029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369</xdr:row>
      <xdr:rowOff>0</xdr:rowOff>
    </xdr:from>
    <xdr:to>
      <xdr:col>5</xdr:col>
      <xdr:colOff>285750</xdr:colOff>
      <xdr:row>370</xdr:row>
      <xdr:rowOff>114300</xdr:rowOff>
    </xdr:to>
    <xdr:sp macro="" textlink="">
      <xdr:nvSpPr>
        <xdr:cNvPr id="20" name="Rectangle 19">
          <a:extLst>
            <a:ext uri="{FF2B5EF4-FFF2-40B4-BE49-F238E27FC236}">
              <a16:creationId xmlns:a16="http://schemas.microsoft.com/office/drawing/2014/main" id="{03A2A935-5BDE-497C-AAA1-53C634452079}"/>
            </a:ext>
          </a:extLst>
        </xdr:cNvPr>
        <xdr:cNvSpPr/>
      </xdr:nvSpPr>
      <xdr:spPr bwMode="auto">
        <a:xfrm>
          <a:off x="6804772" y="102040765"/>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371</xdr:row>
      <xdr:rowOff>0</xdr:rowOff>
    </xdr:from>
    <xdr:to>
      <xdr:col>1</xdr:col>
      <xdr:colOff>447675</xdr:colOff>
      <xdr:row>371</xdr:row>
      <xdr:rowOff>114300</xdr:rowOff>
    </xdr:to>
    <xdr:sp macro="" textlink="">
      <xdr:nvSpPr>
        <xdr:cNvPr id="21" name="Rectangle 20">
          <a:extLst>
            <a:ext uri="{FF2B5EF4-FFF2-40B4-BE49-F238E27FC236}">
              <a16:creationId xmlns:a16="http://schemas.microsoft.com/office/drawing/2014/main" id="{58643C34-B3E2-48DE-9424-7C092EC1A825}"/>
            </a:ext>
          </a:extLst>
        </xdr:cNvPr>
        <xdr:cNvSpPr/>
      </xdr:nvSpPr>
      <xdr:spPr bwMode="auto">
        <a:xfrm>
          <a:off x="28575" y="102421765"/>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371</xdr:row>
      <xdr:rowOff>0</xdr:rowOff>
    </xdr:from>
    <xdr:to>
      <xdr:col>2</xdr:col>
      <xdr:colOff>4457700</xdr:colOff>
      <xdr:row>371</xdr:row>
      <xdr:rowOff>104775</xdr:rowOff>
    </xdr:to>
    <xdr:sp macro="" textlink="">
      <xdr:nvSpPr>
        <xdr:cNvPr id="22" name="Rectangle 21">
          <a:extLst>
            <a:ext uri="{FF2B5EF4-FFF2-40B4-BE49-F238E27FC236}">
              <a16:creationId xmlns:a16="http://schemas.microsoft.com/office/drawing/2014/main" id="{1A1132D2-773A-4B50-80DB-182F151976AC}"/>
            </a:ext>
          </a:extLst>
        </xdr:cNvPr>
        <xdr:cNvSpPr/>
      </xdr:nvSpPr>
      <xdr:spPr bwMode="auto">
        <a:xfrm>
          <a:off x="4789954" y="10242176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371</xdr:row>
      <xdr:rowOff>0</xdr:rowOff>
    </xdr:from>
    <xdr:to>
      <xdr:col>2</xdr:col>
      <xdr:colOff>1352550</xdr:colOff>
      <xdr:row>371</xdr:row>
      <xdr:rowOff>123825</xdr:rowOff>
    </xdr:to>
    <xdr:sp macro="" textlink="">
      <xdr:nvSpPr>
        <xdr:cNvPr id="23" name="Rectangle 22">
          <a:extLst>
            <a:ext uri="{FF2B5EF4-FFF2-40B4-BE49-F238E27FC236}">
              <a16:creationId xmlns:a16="http://schemas.microsoft.com/office/drawing/2014/main" id="{B0AB8B8C-8037-4AF9-B965-7E85BB306A08}"/>
            </a:ext>
          </a:extLst>
        </xdr:cNvPr>
        <xdr:cNvSpPr/>
      </xdr:nvSpPr>
      <xdr:spPr bwMode="auto">
        <a:xfrm>
          <a:off x="1675279" y="10242176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371</xdr:row>
      <xdr:rowOff>0</xdr:rowOff>
    </xdr:from>
    <xdr:to>
      <xdr:col>5</xdr:col>
      <xdr:colOff>276225</xdr:colOff>
      <xdr:row>371</xdr:row>
      <xdr:rowOff>123825</xdr:rowOff>
    </xdr:to>
    <xdr:sp macro="" textlink="">
      <xdr:nvSpPr>
        <xdr:cNvPr id="24" name="Rectangle 23">
          <a:extLst>
            <a:ext uri="{FF2B5EF4-FFF2-40B4-BE49-F238E27FC236}">
              <a16:creationId xmlns:a16="http://schemas.microsoft.com/office/drawing/2014/main" id="{F91B8AE7-8391-46D1-B5E6-4D07AFDEEFC1}"/>
            </a:ext>
          </a:extLst>
        </xdr:cNvPr>
        <xdr:cNvSpPr/>
      </xdr:nvSpPr>
      <xdr:spPr bwMode="auto">
        <a:xfrm>
          <a:off x="6804772" y="102421765"/>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371</xdr:row>
      <xdr:rowOff>0</xdr:rowOff>
    </xdr:from>
    <xdr:to>
      <xdr:col>2</xdr:col>
      <xdr:colOff>2914650</xdr:colOff>
      <xdr:row>371</xdr:row>
      <xdr:rowOff>123825</xdr:rowOff>
    </xdr:to>
    <xdr:sp macro="" textlink="">
      <xdr:nvSpPr>
        <xdr:cNvPr id="25" name="Rectangle 24">
          <a:extLst>
            <a:ext uri="{FF2B5EF4-FFF2-40B4-BE49-F238E27FC236}">
              <a16:creationId xmlns:a16="http://schemas.microsoft.com/office/drawing/2014/main" id="{ECC5663D-708D-4602-813E-73853506B69A}"/>
            </a:ext>
          </a:extLst>
        </xdr:cNvPr>
        <xdr:cNvSpPr/>
      </xdr:nvSpPr>
      <xdr:spPr bwMode="auto">
        <a:xfrm>
          <a:off x="3237379" y="10242176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371</xdr:row>
      <xdr:rowOff>0</xdr:rowOff>
    </xdr:from>
    <xdr:to>
      <xdr:col>6</xdr:col>
      <xdr:colOff>1019175</xdr:colOff>
      <xdr:row>371</xdr:row>
      <xdr:rowOff>123825</xdr:rowOff>
    </xdr:to>
    <xdr:sp macro="" textlink="">
      <xdr:nvSpPr>
        <xdr:cNvPr id="26" name="Rectangle 25">
          <a:extLst>
            <a:ext uri="{FF2B5EF4-FFF2-40B4-BE49-F238E27FC236}">
              <a16:creationId xmlns:a16="http://schemas.microsoft.com/office/drawing/2014/main" id="{D1322398-C14B-4F24-A5A0-A967C7718A43}"/>
            </a:ext>
          </a:extLst>
        </xdr:cNvPr>
        <xdr:cNvSpPr/>
      </xdr:nvSpPr>
      <xdr:spPr bwMode="auto">
        <a:xfrm>
          <a:off x="8364631" y="102421765"/>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308</xdr:row>
      <xdr:rowOff>0</xdr:rowOff>
    </xdr:from>
    <xdr:to>
      <xdr:col>1</xdr:col>
      <xdr:colOff>428625</xdr:colOff>
      <xdr:row>309</xdr:row>
      <xdr:rowOff>114300</xdr:rowOff>
    </xdr:to>
    <xdr:sp macro="" textlink="">
      <xdr:nvSpPr>
        <xdr:cNvPr id="27" name="Rectangle 26">
          <a:extLst>
            <a:ext uri="{FF2B5EF4-FFF2-40B4-BE49-F238E27FC236}">
              <a16:creationId xmlns:a16="http://schemas.microsoft.com/office/drawing/2014/main" id="{62616547-087F-4B7E-9CD7-CAAEF28D98FE}"/>
            </a:ext>
          </a:extLst>
        </xdr:cNvPr>
        <xdr:cNvSpPr/>
      </xdr:nvSpPr>
      <xdr:spPr bwMode="auto">
        <a:xfrm>
          <a:off x="0" y="101906294"/>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308</xdr:row>
      <xdr:rowOff>0</xdr:rowOff>
    </xdr:from>
    <xdr:to>
      <xdr:col>6</xdr:col>
      <xdr:colOff>1020366</xdr:colOff>
      <xdr:row>309</xdr:row>
      <xdr:rowOff>114300</xdr:rowOff>
    </xdr:to>
    <xdr:sp macro="" textlink="">
      <xdr:nvSpPr>
        <xdr:cNvPr id="28" name="Rectangle 27">
          <a:extLst>
            <a:ext uri="{FF2B5EF4-FFF2-40B4-BE49-F238E27FC236}">
              <a16:creationId xmlns:a16="http://schemas.microsoft.com/office/drawing/2014/main" id="{DB726240-DC57-42CA-A3B2-26BEF109237D}"/>
            </a:ext>
          </a:extLst>
        </xdr:cNvPr>
        <xdr:cNvSpPr/>
      </xdr:nvSpPr>
      <xdr:spPr bwMode="auto">
        <a:xfrm>
          <a:off x="8356297" y="101906294"/>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308</xdr:row>
      <xdr:rowOff>0</xdr:rowOff>
    </xdr:from>
    <xdr:to>
      <xdr:col>2</xdr:col>
      <xdr:colOff>1352550</xdr:colOff>
      <xdr:row>309</xdr:row>
      <xdr:rowOff>114300</xdr:rowOff>
    </xdr:to>
    <xdr:sp macro="" textlink="">
      <xdr:nvSpPr>
        <xdr:cNvPr id="29" name="Rectangle 28">
          <a:extLst>
            <a:ext uri="{FF2B5EF4-FFF2-40B4-BE49-F238E27FC236}">
              <a16:creationId xmlns:a16="http://schemas.microsoft.com/office/drawing/2014/main" id="{E227C1A1-91CE-438C-8911-A86A81FF6C9F}"/>
            </a:ext>
          </a:extLst>
        </xdr:cNvPr>
        <xdr:cNvSpPr/>
      </xdr:nvSpPr>
      <xdr:spPr bwMode="auto">
        <a:xfrm>
          <a:off x="1665754" y="10190629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308</xdr:row>
      <xdr:rowOff>9525</xdr:rowOff>
    </xdr:from>
    <xdr:to>
      <xdr:col>2</xdr:col>
      <xdr:colOff>2914650</xdr:colOff>
      <xdr:row>309</xdr:row>
      <xdr:rowOff>123825</xdr:rowOff>
    </xdr:to>
    <xdr:sp macro="" textlink="">
      <xdr:nvSpPr>
        <xdr:cNvPr id="30" name="Rectangle 29">
          <a:extLst>
            <a:ext uri="{FF2B5EF4-FFF2-40B4-BE49-F238E27FC236}">
              <a16:creationId xmlns:a16="http://schemas.microsoft.com/office/drawing/2014/main" id="{4FA2D081-2147-4757-8BC4-87AB2DBA8E1C}"/>
            </a:ext>
          </a:extLst>
        </xdr:cNvPr>
        <xdr:cNvSpPr/>
      </xdr:nvSpPr>
      <xdr:spPr bwMode="auto">
        <a:xfrm>
          <a:off x="3227854" y="10191581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308</xdr:row>
      <xdr:rowOff>9525</xdr:rowOff>
    </xdr:from>
    <xdr:to>
      <xdr:col>2</xdr:col>
      <xdr:colOff>4457700</xdr:colOff>
      <xdr:row>309</xdr:row>
      <xdr:rowOff>123825</xdr:rowOff>
    </xdr:to>
    <xdr:sp macro="" textlink="">
      <xdr:nvSpPr>
        <xdr:cNvPr id="31" name="Rectangle 30">
          <a:extLst>
            <a:ext uri="{FF2B5EF4-FFF2-40B4-BE49-F238E27FC236}">
              <a16:creationId xmlns:a16="http://schemas.microsoft.com/office/drawing/2014/main" id="{DFBFB2D3-D957-4B56-B33F-DB7F34499013}"/>
            </a:ext>
          </a:extLst>
        </xdr:cNvPr>
        <xdr:cNvSpPr/>
      </xdr:nvSpPr>
      <xdr:spPr bwMode="auto">
        <a:xfrm>
          <a:off x="4770904" y="10191581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308</xdr:row>
      <xdr:rowOff>0</xdr:rowOff>
    </xdr:from>
    <xdr:to>
      <xdr:col>5</xdr:col>
      <xdr:colOff>285750</xdr:colOff>
      <xdr:row>309</xdr:row>
      <xdr:rowOff>114300</xdr:rowOff>
    </xdr:to>
    <xdr:sp macro="" textlink="">
      <xdr:nvSpPr>
        <xdr:cNvPr id="32" name="Rectangle 31">
          <a:extLst>
            <a:ext uri="{FF2B5EF4-FFF2-40B4-BE49-F238E27FC236}">
              <a16:creationId xmlns:a16="http://schemas.microsoft.com/office/drawing/2014/main" id="{6BA21B62-9504-4519-B1EA-B5ECDF852F85}"/>
            </a:ext>
          </a:extLst>
        </xdr:cNvPr>
        <xdr:cNvSpPr/>
      </xdr:nvSpPr>
      <xdr:spPr bwMode="auto">
        <a:xfrm>
          <a:off x="6804772" y="101906294"/>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310</xdr:row>
      <xdr:rowOff>0</xdr:rowOff>
    </xdr:from>
    <xdr:to>
      <xdr:col>1</xdr:col>
      <xdr:colOff>447675</xdr:colOff>
      <xdr:row>310</xdr:row>
      <xdr:rowOff>114300</xdr:rowOff>
    </xdr:to>
    <xdr:sp macro="" textlink="">
      <xdr:nvSpPr>
        <xdr:cNvPr id="33" name="Rectangle 32">
          <a:extLst>
            <a:ext uri="{FF2B5EF4-FFF2-40B4-BE49-F238E27FC236}">
              <a16:creationId xmlns:a16="http://schemas.microsoft.com/office/drawing/2014/main" id="{4A3BF58E-F710-494C-9D99-6FC1BCB1F555}"/>
            </a:ext>
          </a:extLst>
        </xdr:cNvPr>
        <xdr:cNvSpPr/>
      </xdr:nvSpPr>
      <xdr:spPr bwMode="auto">
        <a:xfrm>
          <a:off x="28575" y="102287294"/>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310</xdr:row>
      <xdr:rowOff>0</xdr:rowOff>
    </xdr:from>
    <xdr:to>
      <xdr:col>2</xdr:col>
      <xdr:colOff>4457700</xdr:colOff>
      <xdr:row>310</xdr:row>
      <xdr:rowOff>104775</xdr:rowOff>
    </xdr:to>
    <xdr:sp macro="" textlink="">
      <xdr:nvSpPr>
        <xdr:cNvPr id="34" name="Rectangle 33">
          <a:extLst>
            <a:ext uri="{FF2B5EF4-FFF2-40B4-BE49-F238E27FC236}">
              <a16:creationId xmlns:a16="http://schemas.microsoft.com/office/drawing/2014/main" id="{AB97026C-67BB-4C9E-BD7F-626B75B6345E}"/>
            </a:ext>
          </a:extLst>
        </xdr:cNvPr>
        <xdr:cNvSpPr/>
      </xdr:nvSpPr>
      <xdr:spPr bwMode="auto">
        <a:xfrm>
          <a:off x="4789954" y="102287294"/>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310</xdr:row>
      <xdr:rowOff>0</xdr:rowOff>
    </xdr:from>
    <xdr:to>
      <xdr:col>2</xdr:col>
      <xdr:colOff>1352550</xdr:colOff>
      <xdr:row>310</xdr:row>
      <xdr:rowOff>123825</xdr:rowOff>
    </xdr:to>
    <xdr:sp macro="" textlink="">
      <xdr:nvSpPr>
        <xdr:cNvPr id="35" name="Rectangle 34">
          <a:extLst>
            <a:ext uri="{FF2B5EF4-FFF2-40B4-BE49-F238E27FC236}">
              <a16:creationId xmlns:a16="http://schemas.microsoft.com/office/drawing/2014/main" id="{4E4F5702-56AD-4AE0-83D3-354C7F79AD74}"/>
            </a:ext>
          </a:extLst>
        </xdr:cNvPr>
        <xdr:cNvSpPr/>
      </xdr:nvSpPr>
      <xdr:spPr bwMode="auto">
        <a:xfrm>
          <a:off x="1675279" y="10228729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310</xdr:row>
      <xdr:rowOff>0</xdr:rowOff>
    </xdr:from>
    <xdr:to>
      <xdr:col>5</xdr:col>
      <xdr:colOff>276225</xdr:colOff>
      <xdr:row>310</xdr:row>
      <xdr:rowOff>123825</xdr:rowOff>
    </xdr:to>
    <xdr:sp macro="" textlink="">
      <xdr:nvSpPr>
        <xdr:cNvPr id="36" name="Rectangle 35">
          <a:extLst>
            <a:ext uri="{FF2B5EF4-FFF2-40B4-BE49-F238E27FC236}">
              <a16:creationId xmlns:a16="http://schemas.microsoft.com/office/drawing/2014/main" id="{4A489E5D-82B2-4DE3-A842-1BF6A084D5F7}"/>
            </a:ext>
          </a:extLst>
        </xdr:cNvPr>
        <xdr:cNvSpPr/>
      </xdr:nvSpPr>
      <xdr:spPr bwMode="auto">
        <a:xfrm>
          <a:off x="6804772" y="102287294"/>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310</xdr:row>
      <xdr:rowOff>0</xdr:rowOff>
    </xdr:from>
    <xdr:to>
      <xdr:col>2</xdr:col>
      <xdr:colOff>2914650</xdr:colOff>
      <xdr:row>310</xdr:row>
      <xdr:rowOff>123825</xdr:rowOff>
    </xdr:to>
    <xdr:sp macro="" textlink="">
      <xdr:nvSpPr>
        <xdr:cNvPr id="37" name="Rectangle 36">
          <a:extLst>
            <a:ext uri="{FF2B5EF4-FFF2-40B4-BE49-F238E27FC236}">
              <a16:creationId xmlns:a16="http://schemas.microsoft.com/office/drawing/2014/main" id="{9EF43937-8645-4DB5-A22C-CA658A774238}"/>
            </a:ext>
          </a:extLst>
        </xdr:cNvPr>
        <xdr:cNvSpPr/>
      </xdr:nvSpPr>
      <xdr:spPr bwMode="auto">
        <a:xfrm>
          <a:off x="3237379" y="10228729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310</xdr:row>
      <xdr:rowOff>0</xdr:rowOff>
    </xdr:from>
    <xdr:to>
      <xdr:col>6</xdr:col>
      <xdr:colOff>1019175</xdr:colOff>
      <xdr:row>310</xdr:row>
      <xdr:rowOff>123825</xdr:rowOff>
    </xdr:to>
    <xdr:sp macro="" textlink="">
      <xdr:nvSpPr>
        <xdr:cNvPr id="38" name="Rectangle 37">
          <a:extLst>
            <a:ext uri="{FF2B5EF4-FFF2-40B4-BE49-F238E27FC236}">
              <a16:creationId xmlns:a16="http://schemas.microsoft.com/office/drawing/2014/main" id="{842C0419-95A8-4867-8754-547A02AD625C}"/>
            </a:ext>
          </a:extLst>
        </xdr:cNvPr>
        <xdr:cNvSpPr/>
      </xdr:nvSpPr>
      <xdr:spPr bwMode="auto">
        <a:xfrm>
          <a:off x="8364631" y="102287294"/>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244</xdr:row>
      <xdr:rowOff>0</xdr:rowOff>
    </xdr:from>
    <xdr:to>
      <xdr:col>1</xdr:col>
      <xdr:colOff>428625</xdr:colOff>
      <xdr:row>245</xdr:row>
      <xdr:rowOff>114300</xdr:rowOff>
    </xdr:to>
    <xdr:sp macro="" textlink="">
      <xdr:nvSpPr>
        <xdr:cNvPr id="39" name="Rectangle 38">
          <a:extLst>
            <a:ext uri="{FF2B5EF4-FFF2-40B4-BE49-F238E27FC236}">
              <a16:creationId xmlns:a16="http://schemas.microsoft.com/office/drawing/2014/main" id="{A6CEEAF9-67DD-4214-82BC-32FA451462E9}"/>
            </a:ext>
          </a:extLst>
        </xdr:cNvPr>
        <xdr:cNvSpPr/>
      </xdr:nvSpPr>
      <xdr:spPr bwMode="auto">
        <a:xfrm>
          <a:off x="0" y="101738206"/>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244</xdr:row>
      <xdr:rowOff>0</xdr:rowOff>
    </xdr:from>
    <xdr:to>
      <xdr:col>6</xdr:col>
      <xdr:colOff>1020366</xdr:colOff>
      <xdr:row>245</xdr:row>
      <xdr:rowOff>114300</xdr:rowOff>
    </xdr:to>
    <xdr:sp macro="" textlink="">
      <xdr:nvSpPr>
        <xdr:cNvPr id="40" name="Rectangle 39">
          <a:extLst>
            <a:ext uri="{FF2B5EF4-FFF2-40B4-BE49-F238E27FC236}">
              <a16:creationId xmlns:a16="http://schemas.microsoft.com/office/drawing/2014/main" id="{28200F02-8725-4754-AA9F-55B5CBBD4CC0}"/>
            </a:ext>
          </a:extLst>
        </xdr:cNvPr>
        <xdr:cNvSpPr/>
      </xdr:nvSpPr>
      <xdr:spPr bwMode="auto">
        <a:xfrm>
          <a:off x="8356297" y="101738206"/>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244</xdr:row>
      <xdr:rowOff>0</xdr:rowOff>
    </xdr:from>
    <xdr:to>
      <xdr:col>2</xdr:col>
      <xdr:colOff>1352550</xdr:colOff>
      <xdr:row>245</xdr:row>
      <xdr:rowOff>114300</xdr:rowOff>
    </xdr:to>
    <xdr:sp macro="" textlink="">
      <xdr:nvSpPr>
        <xdr:cNvPr id="41" name="Rectangle 40">
          <a:extLst>
            <a:ext uri="{FF2B5EF4-FFF2-40B4-BE49-F238E27FC236}">
              <a16:creationId xmlns:a16="http://schemas.microsoft.com/office/drawing/2014/main" id="{D5BC07C8-DF64-4AFA-BC18-1A96B00A2BFD}"/>
            </a:ext>
          </a:extLst>
        </xdr:cNvPr>
        <xdr:cNvSpPr/>
      </xdr:nvSpPr>
      <xdr:spPr bwMode="auto">
        <a:xfrm>
          <a:off x="1665754" y="10173820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244</xdr:row>
      <xdr:rowOff>9525</xdr:rowOff>
    </xdr:from>
    <xdr:to>
      <xdr:col>2</xdr:col>
      <xdr:colOff>2914650</xdr:colOff>
      <xdr:row>245</xdr:row>
      <xdr:rowOff>123825</xdr:rowOff>
    </xdr:to>
    <xdr:sp macro="" textlink="">
      <xdr:nvSpPr>
        <xdr:cNvPr id="42" name="Rectangle 41">
          <a:extLst>
            <a:ext uri="{FF2B5EF4-FFF2-40B4-BE49-F238E27FC236}">
              <a16:creationId xmlns:a16="http://schemas.microsoft.com/office/drawing/2014/main" id="{5B46D9BE-3E55-4CF8-9BBF-B0225F8BF3E9}"/>
            </a:ext>
          </a:extLst>
        </xdr:cNvPr>
        <xdr:cNvSpPr/>
      </xdr:nvSpPr>
      <xdr:spPr bwMode="auto">
        <a:xfrm>
          <a:off x="3227854" y="10174773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244</xdr:row>
      <xdr:rowOff>9525</xdr:rowOff>
    </xdr:from>
    <xdr:to>
      <xdr:col>2</xdr:col>
      <xdr:colOff>4457700</xdr:colOff>
      <xdr:row>245</xdr:row>
      <xdr:rowOff>123825</xdr:rowOff>
    </xdr:to>
    <xdr:sp macro="" textlink="">
      <xdr:nvSpPr>
        <xdr:cNvPr id="43" name="Rectangle 42">
          <a:extLst>
            <a:ext uri="{FF2B5EF4-FFF2-40B4-BE49-F238E27FC236}">
              <a16:creationId xmlns:a16="http://schemas.microsoft.com/office/drawing/2014/main" id="{33B245BD-72D8-4CAC-AE85-2F15CEBAA4B1}"/>
            </a:ext>
          </a:extLst>
        </xdr:cNvPr>
        <xdr:cNvSpPr/>
      </xdr:nvSpPr>
      <xdr:spPr bwMode="auto">
        <a:xfrm>
          <a:off x="4770904" y="10174773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244</xdr:row>
      <xdr:rowOff>0</xdr:rowOff>
    </xdr:from>
    <xdr:to>
      <xdr:col>5</xdr:col>
      <xdr:colOff>285750</xdr:colOff>
      <xdr:row>245</xdr:row>
      <xdr:rowOff>114300</xdr:rowOff>
    </xdr:to>
    <xdr:sp macro="" textlink="">
      <xdr:nvSpPr>
        <xdr:cNvPr id="44" name="Rectangle 43">
          <a:extLst>
            <a:ext uri="{FF2B5EF4-FFF2-40B4-BE49-F238E27FC236}">
              <a16:creationId xmlns:a16="http://schemas.microsoft.com/office/drawing/2014/main" id="{BF823DD7-E1E7-47BE-9612-94511D657183}"/>
            </a:ext>
          </a:extLst>
        </xdr:cNvPr>
        <xdr:cNvSpPr/>
      </xdr:nvSpPr>
      <xdr:spPr bwMode="auto">
        <a:xfrm>
          <a:off x="6804772" y="101738206"/>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246</xdr:row>
      <xdr:rowOff>0</xdr:rowOff>
    </xdr:from>
    <xdr:to>
      <xdr:col>1</xdr:col>
      <xdr:colOff>447675</xdr:colOff>
      <xdr:row>246</xdr:row>
      <xdr:rowOff>114300</xdr:rowOff>
    </xdr:to>
    <xdr:sp macro="" textlink="">
      <xdr:nvSpPr>
        <xdr:cNvPr id="45" name="Rectangle 44">
          <a:extLst>
            <a:ext uri="{FF2B5EF4-FFF2-40B4-BE49-F238E27FC236}">
              <a16:creationId xmlns:a16="http://schemas.microsoft.com/office/drawing/2014/main" id="{110F2882-B235-4F27-85EB-9501329CD3EF}"/>
            </a:ext>
          </a:extLst>
        </xdr:cNvPr>
        <xdr:cNvSpPr/>
      </xdr:nvSpPr>
      <xdr:spPr bwMode="auto">
        <a:xfrm>
          <a:off x="28575" y="102119206"/>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246</xdr:row>
      <xdr:rowOff>0</xdr:rowOff>
    </xdr:from>
    <xdr:to>
      <xdr:col>2</xdr:col>
      <xdr:colOff>4457700</xdr:colOff>
      <xdr:row>246</xdr:row>
      <xdr:rowOff>104775</xdr:rowOff>
    </xdr:to>
    <xdr:sp macro="" textlink="">
      <xdr:nvSpPr>
        <xdr:cNvPr id="46" name="Rectangle 45">
          <a:extLst>
            <a:ext uri="{FF2B5EF4-FFF2-40B4-BE49-F238E27FC236}">
              <a16:creationId xmlns:a16="http://schemas.microsoft.com/office/drawing/2014/main" id="{09650B3A-05B8-42BF-9D20-99763EC36CF0}"/>
            </a:ext>
          </a:extLst>
        </xdr:cNvPr>
        <xdr:cNvSpPr/>
      </xdr:nvSpPr>
      <xdr:spPr bwMode="auto">
        <a:xfrm>
          <a:off x="4789954" y="102119206"/>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246</xdr:row>
      <xdr:rowOff>0</xdr:rowOff>
    </xdr:from>
    <xdr:to>
      <xdr:col>2</xdr:col>
      <xdr:colOff>1352550</xdr:colOff>
      <xdr:row>246</xdr:row>
      <xdr:rowOff>123825</xdr:rowOff>
    </xdr:to>
    <xdr:sp macro="" textlink="">
      <xdr:nvSpPr>
        <xdr:cNvPr id="47" name="Rectangle 46">
          <a:extLst>
            <a:ext uri="{FF2B5EF4-FFF2-40B4-BE49-F238E27FC236}">
              <a16:creationId xmlns:a16="http://schemas.microsoft.com/office/drawing/2014/main" id="{3690A04C-9864-4364-B71B-DDBB3EE78D4B}"/>
            </a:ext>
          </a:extLst>
        </xdr:cNvPr>
        <xdr:cNvSpPr/>
      </xdr:nvSpPr>
      <xdr:spPr bwMode="auto">
        <a:xfrm>
          <a:off x="1675279" y="10211920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246</xdr:row>
      <xdr:rowOff>0</xdr:rowOff>
    </xdr:from>
    <xdr:to>
      <xdr:col>5</xdr:col>
      <xdr:colOff>276225</xdr:colOff>
      <xdr:row>246</xdr:row>
      <xdr:rowOff>123825</xdr:rowOff>
    </xdr:to>
    <xdr:sp macro="" textlink="">
      <xdr:nvSpPr>
        <xdr:cNvPr id="48" name="Rectangle 47">
          <a:extLst>
            <a:ext uri="{FF2B5EF4-FFF2-40B4-BE49-F238E27FC236}">
              <a16:creationId xmlns:a16="http://schemas.microsoft.com/office/drawing/2014/main" id="{4E0A29CB-32E6-4667-9589-C5CFDD58AA97}"/>
            </a:ext>
          </a:extLst>
        </xdr:cNvPr>
        <xdr:cNvSpPr/>
      </xdr:nvSpPr>
      <xdr:spPr bwMode="auto">
        <a:xfrm>
          <a:off x="6804772" y="102119206"/>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246</xdr:row>
      <xdr:rowOff>0</xdr:rowOff>
    </xdr:from>
    <xdr:to>
      <xdr:col>2</xdr:col>
      <xdr:colOff>2914650</xdr:colOff>
      <xdr:row>246</xdr:row>
      <xdr:rowOff>123825</xdr:rowOff>
    </xdr:to>
    <xdr:sp macro="" textlink="">
      <xdr:nvSpPr>
        <xdr:cNvPr id="49" name="Rectangle 48">
          <a:extLst>
            <a:ext uri="{FF2B5EF4-FFF2-40B4-BE49-F238E27FC236}">
              <a16:creationId xmlns:a16="http://schemas.microsoft.com/office/drawing/2014/main" id="{B3CDEFFB-C2EC-45C5-A772-F186D15397D0}"/>
            </a:ext>
          </a:extLst>
        </xdr:cNvPr>
        <xdr:cNvSpPr/>
      </xdr:nvSpPr>
      <xdr:spPr bwMode="auto">
        <a:xfrm>
          <a:off x="3237379" y="10211920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246</xdr:row>
      <xdr:rowOff>0</xdr:rowOff>
    </xdr:from>
    <xdr:to>
      <xdr:col>6</xdr:col>
      <xdr:colOff>1019175</xdr:colOff>
      <xdr:row>246</xdr:row>
      <xdr:rowOff>123825</xdr:rowOff>
    </xdr:to>
    <xdr:sp macro="" textlink="">
      <xdr:nvSpPr>
        <xdr:cNvPr id="50" name="Rectangle 49">
          <a:extLst>
            <a:ext uri="{FF2B5EF4-FFF2-40B4-BE49-F238E27FC236}">
              <a16:creationId xmlns:a16="http://schemas.microsoft.com/office/drawing/2014/main" id="{FB3A266C-F26F-4F46-A6FA-B384686801CC}"/>
            </a:ext>
          </a:extLst>
        </xdr:cNvPr>
        <xdr:cNvSpPr/>
      </xdr:nvSpPr>
      <xdr:spPr bwMode="auto">
        <a:xfrm>
          <a:off x="8364631" y="102119206"/>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183</xdr:row>
      <xdr:rowOff>0</xdr:rowOff>
    </xdr:from>
    <xdr:to>
      <xdr:col>1</xdr:col>
      <xdr:colOff>428625</xdr:colOff>
      <xdr:row>184</xdr:row>
      <xdr:rowOff>114300</xdr:rowOff>
    </xdr:to>
    <xdr:sp macro="" textlink="">
      <xdr:nvSpPr>
        <xdr:cNvPr id="51" name="Rectangle 50">
          <a:extLst>
            <a:ext uri="{FF2B5EF4-FFF2-40B4-BE49-F238E27FC236}">
              <a16:creationId xmlns:a16="http://schemas.microsoft.com/office/drawing/2014/main" id="{A1098F5B-51C9-4585-881A-275DB99E9C79}"/>
            </a:ext>
          </a:extLst>
        </xdr:cNvPr>
        <xdr:cNvSpPr/>
      </xdr:nvSpPr>
      <xdr:spPr bwMode="auto">
        <a:xfrm>
          <a:off x="0" y="101570118"/>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183</xdr:row>
      <xdr:rowOff>0</xdr:rowOff>
    </xdr:from>
    <xdr:to>
      <xdr:col>6</xdr:col>
      <xdr:colOff>1020366</xdr:colOff>
      <xdr:row>184</xdr:row>
      <xdr:rowOff>114300</xdr:rowOff>
    </xdr:to>
    <xdr:sp macro="" textlink="">
      <xdr:nvSpPr>
        <xdr:cNvPr id="52" name="Rectangle 51">
          <a:extLst>
            <a:ext uri="{FF2B5EF4-FFF2-40B4-BE49-F238E27FC236}">
              <a16:creationId xmlns:a16="http://schemas.microsoft.com/office/drawing/2014/main" id="{8B156073-2AB5-440C-9C44-689E189C66B9}"/>
            </a:ext>
          </a:extLst>
        </xdr:cNvPr>
        <xdr:cNvSpPr/>
      </xdr:nvSpPr>
      <xdr:spPr bwMode="auto">
        <a:xfrm>
          <a:off x="8356297" y="101570118"/>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183</xdr:row>
      <xdr:rowOff>0</xdr:rowOff>
    </xdr:from>
    <xdr:to>
      <xdr:col>2</xdr:col>
      <xdr:colOff>1352550</xdr:colOff>
      <xdr:row>184</xdr:row>
      <xdr:rowOff>114300</xdr:rowOff>
    </xdr:to>
    <xdr:sp macro="" textlink="">
      <xdr:nvSpPr>
        <xdr:cNvPr id="53" name="Rectangle 52">
          <a:extLst>
            <a:ext uri="{FF2B5EF4-FFF2-40B4-BE49-F238E27FC236}">
              <a16:creationId xmlns:a16="http://schemas.microsoft.com/office/drawing/2014/main" id="{00DDCC32-4D82-4EFC-AB19-80E20E229496}"/>
            </a:ext>
          </a:extLst>
        </xdr:cNvPr>
        <xdr:cNvSpPr/>
      </xdr:nvSpPr>
      <xdr:spPr bwMode="auto">
        <a:xfrm>
          <a:off x="1665754" y="10157011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183</xdr:row>
      <xdr:rowOff>9525</xdr:rowOff>
    </xdr:from>
    <xdr:to>
      <xdr:col>2</xdr:col>
      <xdr:colOff>2914650</xdr:colOff>
      <xdr:row>184</xdr:row>
      <xdr:rowOff>123825</xdr:rowOff>
    </xdr:to>
    <xdr:sp macro="" textlink="">
      <xdr:nvSpPr>
        <xdr:cNvPr id="54" name="Rectangle 53">
          <a:extLst>
            <a:ext uri="{FF2B5EF4-FFF2-40B4-BE49-F238E27FC236}">
              <a16:creationId xmlns:a16="http://schemas.microsoft.com/office/drawing/2014/main" id="{8B483617-39F4-4373-897C-077A66380965}"/>
            </a:ext>
          </a:extLst>
        </xdr:cNvPr>
        <xdr:cNvSpPr/>
      </xdr:nvSpPr>
      <xdr:spPr bwMode="auto">
        <a:xfrm>
          <a:off x="3227854" y="101579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183</xdr:row>
      <xdr:rowOff>9525</xdr:rowOff>
    </xdr:from>
    <xdr:to>
      <xdr:col>2</xdr:col>
      <xdr:colOff>4457700</xdr:colOff>
      <xdr:row>184</xdr:row>
      <xdr:rowOff>123825</xdr:rowOff>
    </xdr:to>
    <xdr:sp macro="" textlink="">
      <xdr:nvSpPr>
        <xdr:cNvPr id="55" name="Rectangle 54">
          <a:extLst>
            <a:ext uri="{FF2B5EF4-FFF2-40B4-BE49-F238E27FC236}">
              <a16:creationId xmlns:a16="http://schemas.microsoft.com/office/drawing/2014/main" id="{CA22DE22-74BE-4FC1-9DE5-CACAEBF3F809}"/>
            </a:ext>
          </a:extLst>
        </xdr:cNvPr>
        <xdr:cNvSpPr/>
      </xdr:nvSpPr>
      <xdr:spPr bwMode="auto">
        <a:xfrm>
          <a:off x="4770904" y="101579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183</xdr:row>
      <xdr:rowOff>0</xdr:rowOff>
    </xdr:from>
    <xdr:to>
      <xdr:col>5</xdr:col>
      <xdr:colOff>285750</xdr:colOff>
      <xdr:row>184</xdr:row>
      <xdr:rowOff>114300</xdr:rowOff>
    </xdr:to>
    <xdr:sp macro="" textlink="">
      <xdr:nvSpPr>
        <xdr:cNvPr id="56" name="Rectangle 55">
          <a:extLst>
            <a:ext uri="{FF2B5EF4-FFF2-40B4-BE49-F238E27FC236}">
              <a16:creationId xmlns:a16="http://schemas.microsoft.com/office/drawing/2014/main" id="{1468A9CD-7123-4181-B654-4ABD2A8275E9}"/>
            </a:ext>
          </a:extLst>
        </xdr:cNvPr>
        <xdr:cNvSpPr/>
      </xdr:nvSpPr>
      <xdr:spPr bwMode="auto">
        <a:xfrm>
          <a:off x="6804772" y="101570118"/>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185</xdr:row>
      <xdr:rowOff>0</xdr:rowOff>
    </xdr:from>
    <xdr:to>
      <xdr:col>1</xdr:col>
      <xdr:colOff>447675</xdr:colOff>
      <xdr:row>185</xdr:row>
      <xdr:rowOff>114300</xdr:rowOff>
    </xdr:to>
    <xdr:sp macro="" textlink="">
      <xdr:nvSpPr>
        <xdr:cNvPr id="57" name="Rectangle 56">
          <a:extLst>
            <a:ext uri="{FF2B5EF4-FFF2-40B4-BE49-F238E27FC236}">
              <a16:creationId xmlns:a16="http://schemas.microsoft.com/office/drawing/2014/main" id="{F543CA7C-7693-4EDA-B965-586DFC16D717}"/>
            </a:ext>
          </a:extLst>
        </xdr:cNvPr>
        <xdr:cNvSpPr/>
      </xdr:nvSpPr>
      <xdr:spPr bwMode="auto">
        <a:xfrm>
          <a:off x="28575" y="101951118"/>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185</xdr:row>
      <xdr:rowOff>0</xdr:rowOff>
    </xdr:from>
    <xdr:to>
      <xdr:col>2</xdr:col>
      <xdr:colOff>4457700</xdr:colOff>
      <xdr:row>185</xdr:row>
      <xdr:rowOff>104775</xdr:rowOff>
    </xdr:to>
    <xdr:sp macro="" textlink="">
      <xdr:nvSpPr>
        <xdr:cNvPr id="58" name="Rectangle 57">
          <a:extLst>
            <a:ext uri="{FF2B5EF4-FFF2-40B4-BE49-F238E27FC236}">
              <a16:creationId xmlns:a16="http://schemas.microsoft.com/office/drawing/2014/main" id="{3F97D5D8-996C-41E9-B6ED-479C13A34AC8}"/>
            </a:ext>
          </a:extLst>
        </xdr:cNvPr>
        <xdr:cNvSpPr/>
      </xdr:nvSpPr>
      <xdr:spPr bwMode="auto">
        <a:xfrm>
          <a:off x="4789954" y="101951118"/>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185</xdr:row>
      <xdr:rowOff>0</xdr:rowOff>
    </xdr:from>
    <xdr:to>
      <xdr:col>2</xdr:col>
      <xdr:colOff>1352550</xdr:colOff>
      <xdr:row>185</xdr:row>
      <xdr:rowOff>123825</xdr:rowOff>
    </xdr:to>
    <xdr:sp macro="" textlink="">
      <xdr:nvSpPr>
        <xdr:cNvPr id="59" name="Rectangle 58">
          <a:extLst>
            <a:ext uri="{FF2B5EF4-FFF2-40B4-BE49-F238E27FC236}">
              <a16:creationId xmlns:a16="http://schemas.microsoft.com/office/drawing/2014/main" id="{B39AEA0B-BDAB-47FC-9567-50E38419138E}"/>
            </a:ext>
          </a:extLst>
        </xdr:cNvPr>
        <xdr:cNvSpPr/>
      </xdr:nvSpPr>
      <xdr:spPr bwMode="auto">
        <a:xfrm>
          <a:off x="1675279" y="101951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185</xdr:row>
      <xdr:rowOff>0</xdr:rowOff>
    </xdr:from>
    <xdr:to>
      <xdr:col>5</xdr:col>
      <xdr:colOff>276225</xdr:colOff>
      <xdr:row>185</xdr:row>
      <xdr:rowOff>123825</xdr:rowOff>
    </xdr:to>
    <xdr:sp macro="" textlink="">
      <xdr:nvSpPr>
        <xdr:cNvPr id="60" name="Rectangle 59">
          <a:extLst>
            <a:ext uri="{FF2B5EF4-FFF2-40B4-BE49-F238E27FC236}">
              <a16:creationId xmlns:a16="http://schemas.microsoft.com/office/drawing/2014/main" id="{266EB445-AA6D-4119-97C9-D4CBE967B5C5}"/>
            </a:ext>
          </a:extLst>
        </xdr:cNvPr>
        <xdr:cNvSpPr/>
      </xdr:nvSpPr>
      <xdr:spPr bwMode="auto">
        <a:xfrm>
          <a:off x="6804772" y="101951118"/>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185</xdr:row>
      <xdr:rowOff>0</xdr:rowOff>
    </xdr:from>
    <xdr:to>
      <xdr:col>2</xdr:col>
      <xdr:colOff>2914650</xdr:colOff>
      <xdr:row>185</xdr:row>
      <xdr:rowOff>123825</xdr:rowOff>
    </xdr:to>
    <xdr:sp macro="" textlink="">
      <xdr:nvSpPr>
        <xdr:cNvPr id="61" name="Rectangle 60">
          <a:extLst>
            <a:ext uri="{FF2B5EF4-FFF2-40B4-BE49-F238E27FC236}">
              <a16:creationId xmlns:a16="http://schemas.microsoft.com/office/drawing/2014/main" id="{FA2053B5-13D7-48E4-9F64-5229E8336BB5}"/>
            </a:ext>
          </a:extLst>
        </xdr:cNvPr>
        <xdr:cNvSpPr/>
      </xdr:nvSpPr>
      <xdr:spPr bwMode="auto">
        <a:xfrm>
          <a:off x="3237379" y="101951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185</xdr:row>
      <xdr:rowOff>0</xdr:rowOff>
    </xdr:from>
    <xdr:to>
      <xdr:col>6</xdr:col>
      <xdr:colOff>1019175</xdr:colOff>
      <xdr:row>185</xdr:row>
      <xdr:rowOff>123825</xdr:rowOff>
    </xdr:to>
    <xdr:sp macro="" textlink="">
      <xdr:nvSpPr>
        <xdr:cNvPr id="62" name="Rectangle 61">
          <a:extLst>
            <a:ext uri="{FF2B5EF4-FFF2-40B4-BE49-F238E27FC236}">
              <a16:creationId xmlns:a16="http://schemas.microsoft.com/office/drawing/2014/main" id="{D8EF6DCB-157F-4ED2-86B0-26585C7BC281}"/>
            </a:ext>
          </a:extLst>
        </xdr:cNvPr>
        <xdr:cNvSpPr/>
      </xdr:nvSpPr>
      <xdr:spPr bwMode="auto">
        <a:xfrm>
          <a:off x="8364631" y="101951118"/>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122</xdr:row>
      <xdr:rowOff>0</xdr:rowOff>
    </xdr:from>
    <xdr:to>
      <xdr:col>1</xdr:col>
      <xdr:colOff>428625</xdr:colOff>
      <xdr:row>123</xdr:row>
      <xdr:rowOff>114300</xdr:rowOff>
    </xdr:to>
    <xdr:sp macro="" textlink="">
      <xdr:nvSpPr>
        <xdr:cNvPr id="63" name="Rectangle 62">
          <a:extLst>
            <a:ext uri="{FF2B5EF4-FFF2-40B4-BE49-F238E27FC236}">
              <a16:creationId xmlns:a16="http://schemas.microsoft.com/office/drawing/2014/main" id="{4834E2AB-7970-4CD0-AA3E-1572E849861B}"/>
            </a:ext>
          </a:extLst>
        </xdr:cNvPr>
        <xdr:cNvSpPr/>
      </xdr:nvSpPr>
      <xdr:spPr bwMode="auto">
        <a:xfrm>
          <a:off x="0" y="101402029"/>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122</xdr:row>
      <xdr:rowOff>0</xdr:rowOff>
    </xdr:from>
    <xdr:to>
      <xdr:col>6</xdr:col>
      <xdr:colOff>1020366</xdr:colOff>
      <xdr:row>123</xdr:row>
      <xdr:rowOff>114300</xdr:rowOff>
    </xdr:to>
    <xdr:sp macro="" textlink="">
      <xdr:nvSpPr>
        <xdr:cNvPr id="64" name="Rectangle 63">
          <a:extLst>
            <a:ext uri="{FF2B5EF4-FFF2-40B4-BE49-F238E27FC236}">
              <a16:creationId xmlns:a16="http://schemas.microsoft.com/office/drawing/2014/main" id="{86197522-6A4B-4165-B9DB-E6A955B1AC38}"/>
            </a:ext>
          </a:extLst>
        </xdr:cNvPr>
        <xdr:cNvSpPr/>
      </xdr:nvSpPr>
      <xdr:spPr bwMode="auto">
        <a:xfrm>
          <a:off x="8356297" y="101402029"/>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122</xdr:row>
      <xdr:rowOff>0</xdr:rowOff>
    </xdr:from>
    <xdr:to>
      <xdr:col>2</xdr:col>
      <xdr:colOff>1352550</xdr:colOff>
      <xdr:row>123</xdr:row>
      <xdr:rowOff>114300</xdr:rowOff>
    </xdr:to>
    <xdr:sp macro="" textlink="">
      <xdr:nvSpPr>
        <xdr:cNvPr id="65" name="Rectangle 64">
          <a:extLst>
            <a:ext uri="{FF2B5EF4-FFF2-40B4-BE49-F238E27FC236}">
              <a16:creationId xmlns:a16="http://schemas.microsoft.com/office/drawing/2014/main" id="{B451EA1B-1E71-4EC3-940D-275CA0DD0B75}"/>
            </a:ext>
          </a:extLst>
        </xdr:cNvPr>
        <xdr:cNvSpPr/>
      </xdr:nvSpPr>
      <xdr:spPr bwMode="auto">
        <a:xfrm>
          <a:off x="1665754" y="10140202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122</xdr:row>
      <xdr:rowOff>9525</xdr:rowOff>
    </xdr:from>
    <xdr:to>
      <xdr:col>2</xdr:col>
      <xdr:colOff>2914650</xdr:colOff>
      <xdr:row>123</xdr:row>
      <xdr:rowOff>123825</xdr:rowOff>
    </xdr:to>
    <xdr:sp macro="" textlink="">
      <xdr:nvSpPr>
        <xdr:cNvPr id="66" name="Rectangle 65">
          <a:extLst>
            <a:ext uri="{FF2B5EF4-FFF2-40B4-BE49-F238E27FC236}">
              <a16:creationId xmlns:a16="http://schemas.microsoft.com/office/drawing/2014/main" id="{6CA481C8-35F7-4704-931C-E4E28E29C6C3}"/>
            </a:ext>
          </a:extLst>
        </xdr:cNvPr>
        <xdr:cNvSpPr/>
      </xdr:nvSpPr>
      <xdr:spPr bwMode="auto">
        <a:xfrm>
          <a:off x="3227854" y="10141155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122</xdr:row>
      <xdr:rowOff>9525</xdr:rowOff>
    </xdr:from>
    <xdr:to>
      <xdr:col>2</xdr:col>
      <xdr:colOff>4457700</xdr:colOff>
      <xdr:row>123</xdr:row>
      <xdr:rowOff>123825</xdr:rowOff>
    </xdr:to>
    <xdr:sp macro="" textlink="">
      <xdr:nvSpPr>
        <xdr:cNvPr id="67" name="Rectangle 66">
          <a:extLst>
            <a:ext uri="{FF2B5EF4-FFF2-40B4-BE49-F238E27FC236}">
              <a16:creationId xmlns:a16="http://schemas.microsoft.com/office/drawing/2014/main" id="{199E2814-951F-437F-9D8A-8FD46BEDA286}"/>
            </a:ext>
          </a:extLst>
        </xdr:cNvPr>
        <xdr:cNvSpPr/>
      </xdr:nvSpPr>
      <xdr:spPr bwMode="auto">
        <a:xfrm>
          <a:off x="4770904" y="10141155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122</xdr:row>
      <xdr:rowOff>0</xdr:rowOff>
    </xdr:from>
    <xdr:to>
      <xdr:col>5</xdr:col>
      <xdr:colOff>285750</xdr:colOff>
      <xdr:row>123</xdr:row>
      <xdr:rowOff>114300</xdr:rowOff>
    </xdr:to>
    <xdr:sp macro="" textlink="">
      <xdr:nvSpPr>
        <xdr:cNvPr id="68" name="Rectangle 67">
          <a:extLst>
            <a:ext uri="{FF2B5EF4-FFF2-40B4-BE49-F238E27FC236}">
              <a16:creationId xmlns:a16="http://schemas.microsoft.com/office/drawing/2014/main" id="{222CF8D7-67E5-4D11-9E0C-38737DA864A2}"/>
            </a:ext>
          </a:extLst>
        </xdr:cNvPr>
        <xdr:cNvSpPr/>
      </xdr:nvSpPr>
      <xdr:spPr bwMode="auto">
        <a:xfrm>
          <a:off x="6804772" y="101402029"/>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124</xdr:row>
      <xdr:rowOff>0</xdr:rowOff>
    </xdr:from>
    <xdr:to>
      <xdr:col>1</xdr:col>
      <xdr:colOff>447675</xdr:colOff>
      <xdr:row>124</xdr:row>
      <xdr:rowOff>114300</xdr:rowOff>
    </xdr:to>
    <xdr:sp macro="" textlink="">
      <xdr:nvSpPr>
        <xdr:cNvPr id="69" name="Rectangle 68">
          <a:extLst>
            <a:ext uri="{FF2B5EF4-FFF2-40B4-BE49-F238E27FC236}">
              <a16:creationId xmlns:a16="http://schemas.microsoft.com/office/drawing/2014/main" id="{E3B4985B-FB81-4415-A19E-BC27A6F12EFF}"/>
            </a:ext>
          </a:extLst>
        </xdr:cNvPr>
        <xdr:cNvSpPr/>
      </xdr:nvSpPr>
      <xdr:spPr bwMode="auto">
        <a:xfrm>
          <a:off x="28575" y="101783029"/>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124</xdr:row>
      <xdr:rowOff>0</xdr:rowOff>
    </xdr:from>
    <xdr:to>
      <xdr:col>2</xdr:col>
      <xdr:colOff>4457700</xdr:colOff>
      <xdr:row>124</xdr:row>
      <xdr:rowOff>104775</xdr:rowOff>
    </xdr:to>
    <xdr:sp macro="" textlink="">
      <xdr:nvSpPr>
        <xdr:cNvPr id="70" name="Rectangle 69">
          <a:extLst>
            <a:ext uri="{FF2B5EF4-FFF2-40B4-BE49-F238E27FC236}">
              <a16:creationId xmlns:a16="http://schemas.microsoft.com/office/drawing/2014/main" id="{06475904-3EE8-4A9B-9DDB-BEB257B87D0E}"/>
            </a:ext>
          </a:extLst>
        </xdr:cNvPr>
        <xdr:cNvSpPr/>
      </xdr:nvSpPr>
      <xdr:spPr bwMode="auto">
        <a:xfrm>
          <a:off x="4789954" y="101783029"/>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124</xdr:row>
      <xdr:rowOff>0</xdr:rowOff>
    </xdr:from>
    <xdr:to>
      <xdr:col>2</xdr:col>
      <xdr:colOff>1352550</xdr:colOff>
      <xdr:row>124</xdr:row>
      <xdr:rowOff>123825</xdr:rowOff>
    </xdr:to>
    <xdr:sp macro="" textlink="">
      <xdr:nvSpPr>
        <xdr:cNvPr id="71" name="Rectangle 70">
          <a:extLst>
            <a:ext uri="{FF2B5EF4-FFF2-40B4-BE49-F238E27FC236}">
              <a16:creationId xmlns:a16="http://schemas.microsoft.com/office/drawing/2014/main" id="{4421229C-891C-4DC2-B63F-32CAEEE73DA4}"/>
            </a:ext>
          </a:extLst>
        </xdr:cNvPr>
        <xdr:cNvSpPr/>
      </xdr:nvSpPr>
      <xdr:spPr bwMode="auto">
        <a:xfrm>
          <a:off x="1675279" y="101783029"/>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124</xdr:row>
      <xdr:rowOff>0</xdr:rowOff>
    </xdr:from>
    <xdr:to>
      <xdr:col>5</xdr:col>
      <xdr:colOff>276225</xdr:colOff>
      <xdr:row>124</xdr:row>
      <xdr:rowOff>123825</xdr:rowOff>
    </xdr:to>
    <xdr:sp macro="" textlink="">
      <xdr:nvSpPr>
        <xdr:cNvPr id="72" name="Rectangle 71">
          <a:extLst>
            <a:ext uri="{FF2B5EF4-FFF2-40B4-BE49-F238E27FC236}">
              <a16:creationId xmlns:a16="http://schemas.microsoft.com/office/drawing/2014/main" id="{97DDE977-DA41-4B20-81A5-AE55E0588528}"/>
            </a:ext>
          </a:extLst>
        </xdr:cNvPr>
        <xdr:cNvSpPr/>
      </xdr:nvSpPr>
      <xdr:spPr bwMode="auto">
        <a:xfrm>
          <a:off x="6804772" y="101783029"/>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124</xdr:row>
      <xdr:rowOff>0</xdr:rowOff>
    </xdr:from>
    <xdr:to>
      <xdr:col>2</xdr:col>
      <xdr:colOff>2914650</xdr:colOff>
      <xdr:row>124</xdr:row>
      <xdr:rowOff>123825</xdr:rowOff>
    </xdr:to>
    <xdr:sp macro="" textlink="">
      <xdr:nvSpPr>
        <xdr:cNvPr id="73" name="Rectangle 72">
          <a:extLst>
            <a:ext uri="{FF2B5EF4-FFF2-40B4-BE49-F238E27FC236}">
              <a16:creationId xmlns:a16="http://schemas.microsoft.com/office/drawing/2014/main" id="{4DEC94DC-1492-4714-A09E-90700160763C}"/>
            </a:ext>
          </a:extLst>
        </xdr:cNvPr>
        <xdr:cNvSpPr/>
      </xdr:nvSpPr>
      <xdr:spPr bwMode="auto">
        <a:xfrm>
          <a:off x="3237379" y="101783029"/>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124</xdr:row>
      <xdr:rowOff>0</xdr:rowOff>
    </xdr:from>
    <xdr:to>
      <xdr:col>6</xdr:col>
      <xdr:colOff>1019175</xdr:colOff>
      <xdr:row>124</xdr:row>
      <xdr:rowOff>123825</xdr:rowOff>
    </xdr:to>
    <xdr:sp macro="" textlink="">
      <xdr:nvSpPr>
        <xdr:cNvPr id="74" name="Rectangle 73">
          <a:extLst>
            <a:ext uri="{FF2B5EF4-FFF2-40B4-BE49-F238E27FC236}">
              <a16:creationId xmlns:a16="http://schemas.microsoft.com/office/drawing/2014/main" id="{F3646596-0A34-4459-A7A5-6250ED4CCC9C}"/>
            </a:ext>
          </a:extLst>
        </xdr:cNvPr>
        <xdr:cNvSpPr/>
      </xdr:nvSpPr>
      <xdr:spPr bwMode="auto">
        <a:xfrm>
          <a:off x="8364631" y="101783029"/>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57</xdr:row>
      <xdr:rowOff>0</xdr:rowOff>
    </xdr:from>
    <xdr:to>
      <xdr:col>1</xdr:col>
      <xdr:colOff>428625</xdr:colOff>
      <xdr:row>58</xdr:row>
      <xdr:rowOff>114300</xdr:rowOff>
    </xdr:to>
    <xdr:sp macro="" textlink="">
      <xdr:nvSpPr>
        <xdr:cNvPr id="75" name="Rectangle 74">
          <a:extLst>
            <a:ext uri="{FF2B5EF4-FFF2-40B4-BE49-F238E27FC236}">
              <a16:creationId xmlns:a16="http://schemas.microsoft.com/office/drawing/2014/main" id="{DE3F4614-A1C9-494C-85AF-7FAA97ACA1BE}"/>
            </a:ext>
          </a:extLst>
        </xdr:cNvPr>
        <xdr:cNvSpPr/>
      </xdr:nvSpPr>
      <xdr:spPr bwMode="auto">
        <a:xfrm>
          <a:off x="0" y="101233941"/>
          <a:ext cx="110097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57</xdr:row>
      <xdr:rowOff>0</xdr:rowOff>
    </xdr:from>
    <xdr:to>
      <xdr:col>6</xdr:col>
      <xdr:colOff>1020366</xdr:colOff>
      <xdr:row>58</xdr:row>
      <xdr:rowOff>114300</xdr:rowOff>
    </xdr:to>
    <xdr:sp macro="" textlink="">
      <xdr:nvSpPr>
        <xdr:cNvPr id="76" name="Rectangle 75">
          <a:extLst>
            <a:ext uri="{FF2B5EF4-FFF2-40B4-BE49-F238E27FC236}">
              <a16:creationId xmlns:a16="http://schemas.microsoft.com/office/drawing/2014/main" id="{9CC361D1-E42E-434C-928B-F3D50E08B336}"/>
            </a:ext>
          </a:extLst>
        </xdr:cNvPr>
        <xdr:cNvSpPr/>
      </xdr:nvSpPr>
      <xdr:spPr bwMode="auto">
        <a:xfrm>
          <a:off x="8356297" y="101233941"/>
          <a:ext cx="121415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57</xdr:row>
      <xdr:rowOff>0</xdr:rowOff>
    </xdr:from>
    <xdr:to>
      <xdr:col>2</xdr:col>
      <xdr:colOff>1352550</xdr:colOff>
      <xdr:row>58</xdr:row>
      <xdr:rowOff>114300</xdr:rowOff>
    </xdr:to>
    <xdr:sp macro="" textlink="">
      <xdr:nvSpPr>
        <xdr:cNvPr id="77" name="Rectangle 76">
          <a:extLst>
            <a:ext uri="{FF2B5EF4-FFF2-40B4-BE49-F238E27FC236}">
              <a16:creationId xmlns:a16="http://schemas.microsoft.com/office/drawing/2014/main" id="{4B2143EE-A048-4D5E-AB2A-FE4E585927A1}"/>
            </a:ext>
          </a:extLst>
        </xdr:cNvPr>
        <xdr:cNvSpPr/>
      </xdr:nvSpPr>
      <xdr:spPr bwMode="auto">
        <a:xfrm>
          <a:off x="1665754" y="10123394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57</xdr:row>
      <xdr:rowOff>9525</xdr:rowOff>
    </xdr:from>
    <xdr:to>
      <xdr:col>2</xdr:col>
      <xdr:colOff>2914650</xdr:colOff>
      <xdr:row>58</xdr:row>
      <xdr:rowOff>123825</xdr:rowOff>
    </xdr:to>
    <xdr:sp macro="" textlink="">
      <xdr:nvSpPr>
        <xdr:cNvPr id="78" name="Rectangle 77">
          <a:extLst>
            <a:ext uri="{FF2B5EF4-FFF2-40B4-BE49-F238E27FC236}">
              <a16:creationId xmlns:a16="http://schemas.microsoft.com/office/drawing/2014/main" id="{5E48441D-5B72-4EB0-A179-63C6EF7C15E4}"/>
            </a:ext>
          </a:extLst>
        </xdr:cNvPr>
        <xdr:cNvSpPr/>
      </xdr:nvSpPr>
      <xdr:spPr bwMode="auto">
        <a:xfrm>
          <a:off x="3227854" y="10124346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57</xdr:row>
      <xdr:rowOff>9525</xdr:rowOff>
    </xdr:from>
    <xdr:to>
      <xdr:col>2</xdr:col>
      <xdr:colOff>4457700</xdr:colOff>
      <xdr:row>58</xdr:row>
      <xdr:rowOff>123825</xdr:rowOff>
    </xdr:to>
    <xdr:sp macro="" textlink="">
      <xdr:nvSpPr>
        <xdr:cNvPr id="79" name="Rectangle 78">
          <a:extLst>
            <a:ext uri="{FF2B5EF4-FFF2-40B4-BE49-F238E27FC236}">
              <a16:creationId xmlns:a16="http://schemas.microsoft.com/office/drawing/2014/main" id="{58C6BB02-C3A6-4953-91E5-944B3E70327D}"/>
            </a:ext>
          </a:extLst>
        </xdr:cNvPr>
        <xdr:cNvSpPr/>
      </xdr:nvSpPr>
      <xdr:spPr bwMode="auto">
        <a:xfrm>
          <a:off x="4770904" y="10124346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57</xdr:row>
      <xdr:rowOff>0</xdr:rowOff>
    </xdr:from>
    <xdr:to>
      <xdr:col>5</xdr:col>
      <xdr:colOff>285750</xdr:colOff>
      <xdr:row>58</xdr:row>
      <xdr:rowOff>114300</xdr:rowOff>
    </xdr:to>
    <xdr:sp macro="" textlink="">
      <xdr:nvSpPr>
        <xdr:cNvPr id="80" name="Rectangle 79">
          <a:extLst>
            <a:ext uri="{FF2B5EF4-FFF2-40B4-BE49-F238E27FC236}">
              <a16:creationId xmlns:a16="http://schemas.microsoft.com/office/drawing/2014/main" id="{D6F76CFA-B266-4580-854D-32D4746E562B}"/>
            </a:ext>
          </a:extLst>
        </xdr:cNvPr>
        <xdr:cNvSpPr/>
      </xdr:nvSpPr>
      <xdr:spPr bwMode="auto">
        <a:xfrm>
          <a:off x="6804772" y="101233941"/>
          <a:ext cx="1112184"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59</xdr:row>
      <xdr:rowOff>0</xdr:rowOff>
    </xdr:from>
    <xdr:to>
      <xdr:col>1</xdr:col>
      <xdr:colOff>447675</xdr:colOff>
      <xdr:row>59</xdr:row>
      <xdr:rowOff>114300</xdr:rowOff>
    </xdr:to>
    <xdr:sp macro="" textlink="">
      <xdr:nvSpPr>
        <xdr:cNvPr id="81" name="Rectangle 80">
          <a:extLst>
            <a:ext uri="{FF2B5EF4-FFF2-40B4-BE49-F238E27FC236}">
              <a16:creationId xmlns:a16="http://schemas.microsoft.com/office/drawing/2014/main" id="{20A4F4AF-16BF-41E8-9895-621E1C768FF8}"/>
            </a:ext>
          </a:extLst>
        </xdr:cNvPr>
        <xdr:cNvSpPr/>
      </xdr:nvSpPr>
      <xdr:spPr bwMode="auto">
        <a:xfrm>
          <a:off x="28575" y="101614941"/>
          <a:ext cx="1091453"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59</xdr:row>
      <xdr:rowOff>0</xdr:rowOff>
    </xdr:from>
    <xdr:to>
      <xdr:col>2</xdr:col>
      <xdr:colOff>4457700</xdr:colOff>
      <xdr:row>59</xdr:row>
      <xdr:rowOff>104775</xdr:rowOff>
    </xdr:to>
    <xdr:sp macro="" textlink="">
      <xdr:nvSpPr>
        <xdr:cNvPr id="82" name="Rectangle 81">
          <a:extLst>
            <a:ext uri="{FF2B5EF4-FFF2-40B4-BE49-F238E27FC236}">
              <a16:creationId xmlns:a16="http://schemas.microsoft.com/office/drawing/2014/main" id="{E289BA58-E019-45A6-B155-A9ECEDDD3279}"/>
            </a:ext>
          </a:extLst>
        </xdr:cNvPr>
        <xdr:cNvSpPr/>
      </xdr:nvSpPr>
      <xdr:spPr bwMode="auto">
        <a:xfrm>
          <a:off x="4789954" y="101614941"/>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59</xdr:row>
      <xdr:rowOff>0</xdr:rowOff>
    </xdr:from>
    <xdr:to>
      <xdr:col>2</xdr:col>
      <xdr:colOff>1352550</xdr:colOff>
      <xdr:row>59</xdr:row>
      <xdr:rowOff>123825</xdr:rowOff>
    </xdr:to>
    <xdr:sp macro="" textlink="">
      <xdr:nvSpPr>
        <xdr:cNvPr id="83" name="Rectangle 82">
          <a:extLst>
            <a:ext uri="{FF2B5EF4-FFF2-40B4-BE49-F238E27FC236}">
              <a16:creationId xmlns:a16="http://schemas.microsoft.com/office/drawing/2014/main" id="{BFA12956-4512-40C8-9005-5A32C2D71D3D}"/>
            </a:ext>
          </a:extLst>
        </xdr:cNvPr>
        <xdr:cNvSpPr/>
      </xdr:nvSpPr>
      <xdr:spPr bwMode="auto">
        <a:xfrm>
          <a:off x="1675279" y="101614941"/>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59</xdr:row>
      <xdr:rowOff>0</xdr:rowOff>
    </xdr:from>
    <xdr:to>
      <xdr:col>5</xdr:col>
      <xdr:colOff>276225</xdr:colOff>
      <xdr:row>59</xdr:row>
      <xdr:rowOff>123825</xdr:rowOff>
    </xdr:to>
    <xdr:sp macro="" textlink="">
      <xdr:nvSpPr>
        <xdr:cNvPr id="84" name="Rectangle 83">
          <a:extLst>
            <a:ext uri="{FF2B5EF4-FFF2-40B4-BE49-F238E27FC236}">
              <a16:creationId xmlns:a16="http://schemas.microsoft.com/office/drawing/2014/main" id="{755EBE5F-DB06-4420-88D8-9CAB934F6CA2}"/>
            </a:ext>
          </a:extLst>
        </xdr:cNvPr>
        <xdr:cNvSpPr/>
      </xdr:nvSpPr>
      <xdr:spPr bwMode="auto">
        <a:xfrm>
          <a:off x="6804772" y="101614941"/>
          <a:ext cx="1102659"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59</xdr:row>
      <xdr:rowOff>0</xdr:rowOff>
    </xdr:from>
    <xdr:to>
      <xdr:col>2</xdr:col>
      <xdr:colOff>2914650</xdr:colOff>
      <xdr:row>59</xdr:row>
      <xdr:rowOff>123825</xdr:rowOff>
    </xdr:to>
    <xdr:sp macro="" textlink="">
      <xdr:nvSpPr>
        <xdr:cNvPr id="85" name="Rectangle 84">
          <a:extLst>
            <a:ext uri="{FF2B5EF4-FFF2-40B4-BE49-F238E27FC236}">
              <a16:creationId xmlns:a16="http://schemas.microsoft.com/office/drawing/2014/main" id="{A7750775-487C-49EE-86BA-F4CD8EB595E2}"/>
            </a:ext>
          </a:extLst>
        </xdr:cNvPr>
        <xdr:cNvSpPr/>
      </xdr:nvSpPr>
      <xdr:spPr bwMode="auto">
        <a:xfrm>
          <a:off x="3237379" y="101614941"/>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59</xdr:row>
      <xdr:rowOff>0</xdr:rowOff>
    </xdr:from>
    <xdr:to>
      <xdr:col>6</xdr:col>
      <xdr:colOff>1019175</xdr:colOff>
      <xdr:row>59</xdr:row>
      <xdr:rowOff>123825</xdr:rowOff>
    </xdr:to>
    <xdr:sp macro="" textlink="">
      <xdr:nvSpPr>
        <xdr:cNvPr id="86" name="Rectangle 85">
          <a:extLst>
            <a:ext uri="{FF2B5EF4-FFF2-40B4-BE49-F238E27FC236}">
              <a16:creationId xmlns:a16="http://schemas.microsoft.com/office/drawing/2014/main" id="{17D10BF4-82CE-4324-BF27-48E23EC6C89F}"/>
            </a:ext>
          </a:extLst>
        </xdr:cNvPr>
        <xdr:cNvSpPr/>
      </xdr:nvSpPr>
      <xdr:spPr bwMode="auto">
        <a:xfrm>
          <a:off x="8364631" y="101614941"/>
          <a:ext cx="120463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oneCellAnchor>
    <xdr:from>
      <xdr:col>3</xdr:col>
      <xdr:colOff>22411</xdr:colOff>
      <xdr:row>186</xdr:row>
      <xdr:rowOff>44824</xdr:rowOff>
    </xdr:from>
    <xdr:ext cx="1024217" cy="755970"/>
    <xdr:pic>
      <xdr:nvPicPr>
        <xdr:cNvPr id="87" name="Picture 86">
          <a:extLst>
            <a:ext uri="{FF2B5EF4-FFF2-40B4-BE49-F238E27FC236}">
              <a16:creationId xmlns:a16="http://schemas.microsoft.com/office/drawing/2014/main" id="{D93EF2D5-0B4D-48D5-954F-1761AA8B6627}"/>
            </a:ext>
          </a:extLst>
        </xdr:cNvPr>
        <xdr:cNvPicPr>
          <a:picLocks noChangeAspect="1"/>
        </xdr:cNvPicPr>
      </xdr:nvPicPr>
      <xdr:blipFill>
        <a:blip xmlns:r="http://schemas.openxmlformats.org/officeDocument/2006/relationships" r:embed="rId1"/>
        <a:stretch>
          <a:fillRect/>
        </a:stretch>
      </xdr:blipFill>
      <xdr:spPr>
        <a:xfrm>
          <a:off x="6589058" y="44824"/>
          <a:ext cx="1024217" cy="75597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107496</xdr:colOff>
      <xdr:row>39</xdr:row>
      <xdr:rowOff>2721</xdr:rowOff>
    </xdr:from>
    <xdr:to>
      <xdr:col>1</xdr:col>
      <xdr:colOff>1145721</xdr:colOff>
      <xdr:row>40</xdr:row>
      <xdr:rowOff>117021</xdr:rowOff>
    </xdr:to>
    <xdr:sp macro="" textlink="">
      <xdr:nvSpPr>
        <xdr:cNvPr id="2" name="Rectangle 1">
          <a:extLst>
            <a:ext uri="{FF2B5EF4-FFF2-40B4-BE49-F238E27FC236}">
              <a16:creationId xmlns:a16="http://schemas.microsoft.com/office/drawing/2014/main" id="{9BE03CE9-9D64-42F4-991B-19891B4C6D75}"/>
            </a:ext>
          </a:extLst>
        </xdr:cNvPr>
        <xdr:cNvSpPr/>
      </xdr:nvSpPr>
      <xdr:spPr bwMode="auto">
        <a:xfrm>
          <a:off x="1698171" y="9480096"/>
          <a:ext cx="10382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9525</xdr:colOff>
      <xdr:row>39</xdr:row>
      <xdr:rowOff>9525</xdr:rowOff>
    </xdr:from>
    <xdr:to>
      <xdr:col>0</xdr:col>
      <xdr:colOff>1085850</xdr:colOff>
      <xdr:row>40</xdr:row>
      <xdr:rowOff>123825</xdr:rowOff>
    </xdr:to>
    <xdr:sp macro="" textlink="">
      <xdr:nvSpPr>
        <xdr:cNvPr id="3" name="Rectangle 2">
          <a:extLst>
            <a:ext uri="{FF2B5EF4-FFF2-40B4-BE49-F238E27FC236}">
              <a16:creationId xmlns:a16="http://schemas.microsoft.com/office/drawing/2014/main" id="{0CD8D524-9212-462A-9E42-6EC136BBF875}"/>
            </a:ext>
          </a:extLst>
        </xdr:cNvPr>
        <xdr:cNvSpPr/>
      </xdr:nvSpPr>
      <xdr:spPr bwMode="auto">
        <a:xfrm>
          <a:off x="9525" y="9486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1</xdr:col>
      <xdr:colOff>4505325</xdr:colOff>
      <xdr:row>39</xdr:row>
      <xdr:rowOff>0</xdr:rowOff>
    </xdr:from>
    <xdr:to>
      <xdr:col>2</xdr:col>
      <xdr:colOff>0</xdr:colOff>
      <xdr:row>40</xdr:row>
      <xdr:rowOff>114300</xdr:rowOff>
    </xdr:to>
    <xdr:sp macro="" textlink="">
      <xdr:nvSpPr>
        <xdr:cNvPr id="4" name="Rectangle 3">
          <a:extLst>
            <a:ext uri="{FF2B5EF4-FFF2-40B4-BE49-F238E27FC236}">
              <a16:creationId xmlns:a16="http://schemas.microsoft.com/office/drawing/2014/main" id="{4F9C0FDB-64D1-4D10-904C-0E5B36EE05F9}"/>
            </a:ext>
          </a:extLst>
        </xdr:cNvPr>
        <xdr:cNvSpPr/>
      </xdr:nvSpPr>
      <xdr:spPr bwMode="auto">
        <a:xfrm>
          <a:off x="5879646" y="9525000"/>
          <a:ext cx="105999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1</xdr:col>
      <xdr:colOff>3054804</xdr:colOff>
      <xdr:row>39</xdr:row>
      <xdr:rowOff>9525</xdr:rowOff>
    </xdr:from>
    <xdr:to>
      <xdr:col>1</xdr:col>
      <xdr:colOff>4093029</xdr:colOff>
      <xdr:row>40</xdr:row>
      <xdr:rowOff>123825</xdr:rowOff>
    </xdr:to>
    <xdr:sp macro="" textlink="">
      <xdr:nvSpPr>
        <xdr:cNvPr id="5" name="Rectangle 4">
          <a:extLst>
            <a:ext uri="{FF2B5EF4-FFF2-40B4-BE49-F238E27FC236}">
              <a16:creationId xmlns:a16="http://schemas.microsoft.com/office/drawing/2014/main" id="{A84BB23E-BA0C-4ED2-B837-B7B197476F19}"/>
            </a:ext>
          </a:extLst>
        </xdr:cNvPr>
        <xdr:cNvSpPr/>
      </xdr:nvSpPr>
      <xdr:spPr bwMode="auto">
        <a:xfrm>
          <a:off x="4645479" y="9486900"/>
          <a:ext cx="10382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719667</xdr:colOff>
      <xdr:row>38</xdr:row>
      <xdr:rowOff>176894</xdr:rowOff>
    </xdr:from>
    <xdr:to>
      <xdr:col>2</xdr:col>
      <xdr:colOff>1732643</xdr:colOff>
      <xdr:row>40</xdr:row>
      <xdr:rowOff>105834</xdr:rowOff>
    </xdr:to>
    <xdr:sp macro="" textlink="">
      <xdr:nvSpPr>
        <xdr:cNvPr id="6" name="Rectangle 5">
          <a:extLst>
            <a:ext uri="{FF2B5EF4-FFF2-40B4-BE49-F238E27FC236}">
              <a16:creationId xmlns:a16="http://schemas.microsoft.com/office/drawing/2014/main" id="{FD525B19-B2C3-46E4-9758-13E98A8C8576}"/>
            </a:ext>
          </a:extLst>
        </xdr:cNvPr>
        <xdr:cNvSpPr/>
      </xdr:nvSpPr>
      <xdr:spPr bwMode="auto">
        <a:xfrm>
          <a:off x="7641167" y="11130644"/>
          <a:ext cx="1012976" cy="30994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1</xdr:col>
      <xdr:colOff>1571625</xdr:colOff>
      <xdr:row>39</xdr:row>
      <xdr:rowOff>0</xdr:rowOff>
    </xdr:from>
    <xdr:to>
      <xdr:col>1</xdr:col>
      <xdr:colOff>2609850</xdr:colOff>
      <xdr:row>40</xdr:row>
      <xdr:rowOff>114300</xdr:rowOff>
    </xdr:to>
    <xdr:sp macro="" textlink="">
      <xdr:nvSpPr>
        <xdr:cNvPr id="7" name="Rectangle 6">
          <a:extLst>
            <a:ext uri="{FF2B5EF4-FFF2-40B4-BE49-F238E27FC236}">
              <a16:creationId xmlns:a16="http://schemas.microsoft.com/office/drawing/2014/main" id="{47AF44D7-232F-4546-BE21-92640F94A7B7}"/>
            </a:ext>
          </a:extLst>
        </xdr:cNvPr>
        <xdr:cNvSpPr/>
      </xdr:nvSpPr>
      <xdr:spPr bwMode="auto">
        <a:xfrm>
          <a:off x="3162300" y="9477375"/>
          <a:ext cx="10382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20411</xdr:colOff>
      <xdr:row>40</xdr:row>
      <xdr:rowOff>183697</xdr:rowOff>
    </xdr:from>
    <xdr:to>
      <xdr:col>0</xdr:col>
      <xdr:colOff>1087211</xdr:colOff>
      <xdr:row>41</xdr:row>
      <xdr:rowOff>107497</xdr:rowOff>
    </xdr:to>
    <xdr:sp macro="" textlink="">
      <xdr:nvSpPr>
        <xdr:cNvPr id="8" name="Rectangle 7">
          <a:extLst>
            <a:ext uri="{FF2B5EF4-FFF2-40B4-BE49-F238E27FC236}">
              <a16:creationId xmlns:a16="http://schemas.microsoft.com/office/drawing/2014/main" id="{DFC83725-D1B6-475E-B757-45D5A894B037}"/>
            </a:ext>
          </a:extLst>
        </xdr:cNvPr>
        <xdr:cNvSpPr/>
      </xdr:nvSpPr>
      <xdr:spPr bwMode="auto">
        <a:xfrm>
          <a:off x="20411" y="9851572"/>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1</xdr:col>
      <xdr:colOff>88445</xdr:colOff>
      <xdr:row>41</xdr:row>
      <xdr:rowOff>6805</xdr:rowOff>
    </xdr:from>
    <xdr:to>
      <xdr:col>1</xdr:col>
      <xdr:colOff>1155245</xdr:colOff>
      <xdr:row>41</xdr:row>
      <xdr:rowOff>130630</xdr:rowOff>
    </xdr:to>
    <xdr:sp macro="" textlink="">
      <xdr:nvSpPr>
        <xdr:cNvPr id="9" name="Rectangle 8">
          <a:extLst>
            <a:ext uri="{FF2B5EF4-FFF2-40B4-BE49-F238E27FC236}">
              <a16:creationId xmlns:a16="http://schemas.microsoft.com/office/drawing/2014/main" id="{02609848-315F-4E51-9829-CA3A711F3160}"/>
            </a:ext>
          </a:extLst>
        </xdr:cNvPr>
        <xdr:cNvSpPr/>
      </xdr:nvSpPr>
      <xdr:spPr bwMode="auto">
        <a:xfrm>
          <a:off x="1679120" y="986518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1</xdr:col>
      <xdr:colOff>1571625</xdr:colOff>
      <xdr:row>41</xdr:row>
      <xdr:rowOff>13606</xdr:rowOff>
    </xdr:from>
    <xdr:to>
      <xdr:col>1</xdr:col>
      <xdr:colOff>2638425</xdr:colOff>
      <xdr:row>41</xdr:row>
      <xdr:rowOff>137431</xdr:rowOff>
    </xdr:to>
    <xdr:sp macro="" textlink="">
      <xdr:nvSpPr>
        <xdr:cNvPr id="10" name="Rectangle 9">
          <a:extLst>
            <a:ext uri="{FF2B5EF4-FFF2-40B4-BE49-F238E27FC236}">
              <a16:creationId xmlns:a16="http://schemas.microsoft.com/office/drawing/2014/main" id="{3A4FB19E-D067-4B4A-8D63-B945C4C1F27A}"/>
            </a:ext>
          </a:extLst>
        </xdr:cNvPr>
        <xdr:cNvSpPr/>
      </xdr:nvSpPr>
      <xdr:spPr bwMode="auto">
        <a:xfrm>
          <a:off x="3162300" y="9871981"/>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1</xdr:col>
      <xdr:colOff>3047998</xdr:colOff>
      <xdr:row>41</xdr:row>
      <xdr:rowOff>20410</xdr:rowOff>
    </xdr:from>
    <xdr:to>
      <xdr:col>1</xdr:col>
      <xdr:colOff>4105273</xdr:colOff>
      <xdr:row>41</xdr:row>
      <xdr:rowOff>125185</xdr:rowOff>
    </xdr:to>
    <xdr:sp macro="" textlink="">
      <xdr:nvSpPr>
        <xdr:cNvPr id="11" name="Rectangle 10">
          <a:extLst>
            <a:ext uri="{FF2B5EF4-FFF2-40B4-BE49-F238E27FC236}">
              <a16:creationId xmlns:a16="http://schemas.microsoft.com/office/drawing/2014/main" id="{511CB27C-BDA4-4C6E-AE4F-B087BE3BE91D}"/>
            </a:ext>
          </a:extLst>
        </xdr:cNvPr>
        <xdr:cNvSpPr/>
      </xdr:nvSpPr>
      <xdr:spPr bwMode="auto">
        <a:xfrm>
          <a:off x="4638673" y="987878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1</xdr:col>
      <xdr:colOff>4510769</xdr:colOff>
      <xdr:row>41</xdr:row>
      <xdr:rowOff>1</xdr:rowOff>
    </xdr:from>
    <xdr:to>
      <xdr:col>2</xdr:col>
      <xdr:colOff>0</xdr:colOff>
      <xdr:row>41</xdr:row>
      <xdr:rowOff>137433</xdr:rowOff>
    </xdr:to>
    <xdr:sp macro="" textlink="">
      <xdr:nvSpPr>
        <xdr:cNvPr id="12" name="Rectangle 11">
          <a:extLst>
            <a:ext uri="{FF2B5EF4-FFF2-40B4-BE49-F238E27FC236}">
              <a16:creationId xmlns:a16="http://schemas.microsoft.com/office/drawing/2014/main" id="{36C0E874-77E1-4D89-919C-2E3ECDEE793D}"/>
            </a:ext>
          </a:extLst>
        </xdr:cNvPr>
        <xdr:cNvSpPr/>
      </xdr:nvSpPr>
      <xdr:spPr bwMode="auto">
        <a:xfrm>
          <a:off x="5885090" y="9906001"/>
          <a:ext cx="1081768" cy="13743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846667</xdr:colOff>
      <xdr:row>41</xdr:row>
      <xdr:rowOff>6806</xdr:rowOff>
    </xdr:from>
    <xdr:to>
      <xdr:col>2</xdr:col>
      <xdr:colOff>1750183</xdr:colOff>
      <xdr:row>41</xdr:row>
      <xdr:rowOff>130631</xdr:rowOff>
    </xdr:to>
    <xdr:sp macro="" textlink="">
      <xdr:nvSpPr>
        <xdr:cNvPr id="13" name="Rectangle 12">
          <a:extLst>
            <a:ext uri="{FF2B5EF4-FFF2-40B4-BE49-F238E27FC236}">
              <a16:creationId xmlns:a16="http://schemas.microsoft.com/office/drawing/2014/main" id="{0AE868C6-F8BB-4FF4-B7A5-BD2DA006FF9E}"/>
            </a:ext>
          </a:extLst>
        </xdr:cNvPr>
        <xdr:cNvSpPr/>
      </xdr:nvSpPr>
      <xdr:spPr bwMode="auto">
        <a:xfrm>
          <a:off x="7768167" y="11532056"/>
          <a:ext cx="903516"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1</xdr:col>
      <xdr:colOff>4082143</xdr:colOff>
      <xdr:row>1</xdr:row>
      <xdr:rowOff>79374</xdr:rowOff>
    </xdr:from>
    <xdr:to>
      <xdr:col>1</xdr:col>
      <xdr:colOff>4816668</xdr:colOff>
      <xdr:row>1</xdr:row>
      <xdr:rowOff>619897</xdr:rowOff>
    </xdr:to>
    <xdr:pic>
      <xdr:nvPicPr>
        <xdr:cNvPr id="15" name="Picture 14">
          <a:extLst>
            <a:ext uri="{FF2B5EF4-FFF2-40B4-BE49-F238E27FC236}">
              <a16:creationId xmlns:a16="http://schemas.microsoft.com/office/drawing/2014/main" id="{B2CFEF5F-BE41-1456-5385-8B10DDF9F953}"/>
            </a:ext>
          </a:extLst>
        </xdr:cNvPr>
        <xdr:cNvPicPr>
          <a:picLocks noChangeAspect="1"/>
        </xdr:cNvPicPr>
      </xdr:nvPicPr>
      <xdr:blipFill>
        <a:blip xmlns:r="http://schemas.openxmlformats.org/officeDocument/2006/relationships" r:embed="rId1"/>
        <a:stretch>
          <a:fillRect/>
        </a:stretch>
      </xdr:blipFill>
      <xdr:spPr>
        <a:xfrm>
          <a:off x="5447393" y="349249"/>
          <a:ext cx="734525" cy="5405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119</xdr:row>
      <xdr:rowOff>0</xdr:rowOff>
    </xdr:from>
    <xdr:to>
      <xdr:col>1</xdr:col>
      <xdr:colOff>428625</xdr:colOff>
      <xdr:row>120</xdr:row>
      <xdr:rowOff>114300</xdr:rowOff>
    </xdr:to>
    <xdr:sp macro="" textlink="">
      <xdr:nvSpPr>
        <xdr:cNvPr id="52" name="Rectangle 51">
          <a:extLst>
            <a:ext uri="{FF2B5EF4-FFF2-40B4-BE49-F238E27FC236}">
              <a16:creationId xmlns:a16="http://schemas.microsoft.com/office/drawing/2014/main" id="{C475198E-3FD2-466E-9895-9343691E37CC}"/>
            </a:ext>
          </a:extLst>
        </xdr:cNvPr>
        <xdr:cNvSpPr/>
      </xdr:nvSpPr>
      <xdr:spPr bwMode="auto">
        <a:xfrm>
          <a:off x="0"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119</xdr:row>
      <xdr:rowOff>0</xdr:rowOff>
    </xdr:from>
    <xdr:to>
      <xdr:col>6</xdr:col>
      <xdr:colOff>1020366</xdr:colOff>
      <xdr:row>120</xdr:row>
      <xdr:rowOff>114300</xdr:rowOff>
    </xdr:to>
    <xdr:sp macro="" textlink="">
      <xdr:nvSpPr>
        <xdr:cNvPr id="53" name="Rectangle 52">
          <a:extLst>
            <a:ext uri="{FF2B5EF4-FFF2-40B4-BE49-F238E27FC236}">
              <a16:creationId xmlns:a16="http://schemas.microsoft.com/office/drawing/2014/main" id="{507EA5AE-093D-4130-B85A-8F128416B294}"/>
            </a:ext>
          </a:extLst>
        </xdr:cNvPr>
        <xdr:cNvSpPr/>
      </xdr:nvSpPr>
      <xdr:spPr bwMode="auto">
        <a:xfrm>
          <a:off x="7830741"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119</xdr:row>
      <xdr:rowOff>0</xdr:rowOff>
    </xdr:from>
    <xdr:to>
      <xdr:col>2</xdr:col>
      <xdr:colOff>1352550</xdr:colOff>
      <xdr:row>120</xdr:row>
      <xdr:rowOff>114300</xdr:rowOff>
    </xdr:to>
    <xdr:sp macro="" textlink="">
      <xdr:nvSpPr>
        <xdr:cNvPr id="54" name="Rectangle 53">
          <a:extLst>
            <a:ext uri="{FF2B5EF4-FFF2-40B4-BE49-F238E27FC236}">
              <a16:creationId xmlns:a16="http://schemas.microsoft.com/office/drawing/2014/main" id="{CCD59C75-253D-4973-BF59-9D2EC360ABDE}"/>
            </a:ext>
          </a:extLst>
        </xdr:cNvPr>
        <xdr:cNvSpPr/>
      </xdr:nvSpPr>
      <xdr:spPr bwMode="auto">
        <a:xfrm>
          <a:off x="1638300"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119</xdr:row>
      <xdr:rowOff>9525</xdr:rowOff>
    </xdr:from>
    <xdr:to>
      <xdr:col>2</xdr:col>
      <xdr:colOff>2914650</xdr:colOff>
      <xdr:row>120</xdr:row>
      <xdr:rowOff>123825</xdr:rowOff>
    </xdr:to>
    <xdr:sp macro="" textlink="">
      <xdr:nvSpPr>
        <xdr:cNvPr id="55" name="Rectangle 54">
          <a:extLst>
            <a:ext uri="{FF2B5EF4-FFF2-40B4-BE49-F238E27FC236}">
              <a16:creationId xmlns:a16="http://schemas.microsoft.com/office/drawing/2014/main" id="{69935E94-88B8-406A-A9C1-760005AED051}"/>
            </a:ext>
          </a:extLst>
        </xdr:cNvPr>
        <xdr:cNvSpPr/>
      </xdr:nvSpPr>
      <xdr:spPr bwMode="auto">
        <a:xfrm>
          <a:off x="3200400" y="111728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119</xdr:row>
      <xdr:rowOff>9525</xdr:rowOff>
    </xdr:from>
    <xdr:to>
      <xdr:col>2</xdr:col>
      <xdr:colOff>4457700</xdr:colOff>
      <xdr:row>120</xdr:row>
      <xdr:rowOff>123825</xdr:rowOff>
    </xdr:to>
    <xdr:sp macro="" textlink="">
      <xdr:nvSpPr>
        <xdr:cNvPr id="56" name="Rectangle 55">
          <a:extLst>
            <a:ext uri="{FF2B5EF4-FFF2-40B4-BE49-F238E27FC236}">
              <a16:creationId xmlns:a16="http://schemas.microsoft.com/office/drawing/2014/main" id="{8653EF3A-107E-4C70-9696-48EFDF51E9BF}"/>
            </a:ext>
          </a:extLst>
        </xdr:cNvPr>
        <xdr:cNvSpPr/>
      </xdr:nvSpPr>
      <xdr:spPr bwMode="auto">
        <a:xfrm>
          <a:off x="4743450" y="111728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119</xdr:row>
      <xdr:rowOff>0</xdr:rowOff>
    </xdr:from>
    <xdr:to>
      <xdr:col>5</xdr:col>
      <xdr:colOff>285750</xdr:colOff>
      <xdr:row>120</xdr:row>
      <xdr:rowOff>114300</xdr:rowOff>
    </xdr:to>
    <xdr:sp macro="" textlink="">
      <xdr:nvSpPr>
        <xdr:cNvPr id="57" name="Rectangle 56">
          <a:extLst>
            <a:ext uri="{FF2B5EF4-FFF2-40B4-BE49-F238E27FC236}">
              <a16:creationId xmlns:a16="http://schemas.microsoft.com/office/drawing/2014/main" id="{E064AA44-DBCF-46C3-ACBC-DD964722644F}"/>
            </a:ext>
          </a:extLst>
        </xdr:cNvPr>
        <xdr:cNvSpPr/>
      </xdr:nvSpPr>
      <xdr:spPr bwMode="auto">
        <a:xfrm>
          <a:off x="6315075"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121</xdr:row>
      <xdr:rowOff>0</xdr:rowOff>
    </xdr:from>
    <xdr:to>
      <xdr:col>1</xdr:col>
      <xdr:colOff>447675</xdr:colOff>
      <xdr:row>121</xdr:row>
      <xdr:rowOff>114300</xdr:rowOff>
    </xdr:to>
    <xdr:sp macro="" textlink="">
      <xdr:nvSpPr>
        <xdr:cNvPr id="58" name="Rectangle 57">
          <a:extLst>
            <a:ext uri="{FF2B5EF4-FFF2-40B4-BE49-F238E27FC236}">
              <a16:creationId xmlns:a16="http://schemas.microsoft.com/office/drawing/2014/main" id="{D53D3F6A-D927-4569-8FF4-807478FD7521}"/>
            </a:ext>
          </a:extLst>
        </xdr:cNvPr>
        <xdr:cNvSpPr/>
      </xdr:nvSpPr>
      <xdr:spPr bwMode="auto">
        <a:xfrm>
          <a:off x="28575" y="115443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121</xdr:row>
      <xdr:rowOff>0</xdr:rowOff>
    </xdr:from>
    <xdr:to>
      <xdr:col>2</xdr:col>
      <xdr:colOff>4457700</xdr:colOff>
      <xdr:row>121</xdr:row>
      <xdr:rowOff>104775</xdr:rowOff>
    </xdr:to>
    <xdr:sp macro="" textlink="">
      <xdr:nvSpPr>
        <xdr:cNvPr id="59" name="Rectangle 58">
          <a:extLst>
            <a:ext uri="{FF2B5EF4-FFF2-40B4-BE49-F238E27FC236}">
              <a16:creationId xmlns:a16="http://schemas.microsoft.com/office/drawing/2014/main" id="{C43C797E-B7BC-41F6-9123-02F57390E7D5}"/>
            </a:ext>
          </a:extLst>
        </xdr:cNvPr>
        <xdr:cNvSpPr/>
      </xdr:nvSpPr>
      <xdr:spPr bwMode="auto">
        <a:xfrm>
          <a:off x="4762500" y="115443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121</xdr:row>
      <xdr:rowOff>0</xdr:rowOff>
    </xdr:from>
    <xdr:to>
      <xdr:col>2</xdr:col>
      <xdr:colOff>1352550</xdr:colOff>
      <xdr:row>121</xdr:row>
      <xdr:rowOff>123825</xdr:rowOff>
    </xdr:to>
    <xdr:sp macro="" textlink="">
      <xdr:nvSpPr>
        <xdr:cNvPr id="60" name="Rectangle 59">
          <a:extLst>
            <a:ext uri="{FF2B5EF4-FFF2-40B4-BE49-F238E27FC236}">
              <a16:creationId xmlns:a16="http://schemas.microsoft.com/office/drawing/2014/main" id="{AA08C196-FB54-4B26-B83B-E1A692B2F574}"/>
            </a:ext>
          </a:extLst>
        </xdr:cNvPr>
        <xdr:cNvSpPr/>
      </xdr:nvSpPr>
      <xdr:spPr bwMode="auto">
        <a:xfrm>
          <a:off x="164782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121</xdr:row>
      <xdr:rowOff>0</xdr:rowOff>
    </xdr:from>
    <xdr:to>
      <xdr:col>5</xdr:col>
      <xdr:colOff>276225</xdr:colOff>
      <xdr:row>121</xdr:row>
      <xdr:rowOff>123825</xdr:rowOff>
    </xdr:to>
    <xdr:sp macro="" textlink="">
      <xdr:nvSpPr>
        <xdr:cNvPr id="61" name="Rectangle 60">
          <a:extLst>
            <a:ext uri="{FF2B5EF4-FFF2-40B4-BE49-F238E27FC236}">
              <a16:creationId xmlns:a16="http://schemas.microsoft.com/office/drawing/2014/main" id="{78E2D83A-CC5B-459C-9EBA-0BA2BBE50840}"/>
            </a:ext>
          </a:extLst>
        </xdr:cNvPr>
        <xdr:cNvSpPr/>
      </xdr:nvSpPr>
      <xdr:spPr bwMode="auto">
        <a:xfrm>
          <a:off x="631507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121</xdr:row>
      <xdr:rowOff>0</xdr:rowOff>
    </xdr:from>
    <xdr:to>
      <xdr:col>2</xdr:col>
      <xdr:colOff>2914650</xdr:colOff>
      <xdr:row>121</xdr:row>
      <xdr:rowOff>123825</xdr:rowOff>
    </xdr:to>
    <xdr:sp macro="" textlink="">
      <xdr:nvSpPr>
        <xdr:cNvPr id="62" name="Rectangle 61">
          <a:extLst>
            <a:ext uri="{FF2B5EF4-FFF2-40B4-BE49-F238E27FC236}">
              <a16:creationId xmlns:a16="http://schemas.microsoft.com/office/drawing/2014/main" id="{23987C3C-A901-423C-9AEF-6102832DB1A9}"/>
            </a:ext>
          </a:extLst>
        </xdr:cNvPr>
        <xdr:cNvSpPr/>
      </xdr:nvSpPr>
      <xdr:spPr bwMode="auto">
        <a:xfrm>
          <a:off x="320992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121</xdr:row>
      <xdr:rowOff>0</xdr:rowOff>
    </xdr:from>
    <xdr:to>
      <xdr:col>6</xdr:col>
      <xdr:colOff>1019175</xdr:colOff>
      <xdr:row>121</xdr:row>
      <xdr:rowOff>123825</xdr:rowOff>
    </xdr:to>
    <xdr:sp macro="" textlink="">
      <xdr:nvSpPr>
        <xdr:cNvPr id="63" name="Rectangle 62">
          <a:extLst>
            <a:ext uri="{FF2B5EF4-FFF2-40B4-BE49-F238E27FC236}">
              <a16:creationId xmlns:a16="http://schemas.microsoft.com/office/drawing/2014/main" id="{7177A1B9-6972-4FBB-BC76-7A045FE95D06}"/>
            </a:ext>
          </a:extLst>
        </xdr:cNvPr>
        <xdr:cNvSpPr/>
      </xdr:nvSpPr>
      <xdr:spPr bwMode="auto">
        <a:xfrm>
          <a:off x="783907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4639236</xdr:colOff>
      <xdr:row>0</xdr:row>
      <xdr:rowOff>89647</xdr:rowOff>
    </xdr:from>
    <xdr:to>
      <xdr:col>4</xdr:col>
      <xdr:colOff>33618</xdr:colOff>
      <xdr:row>1</xdr:row>
      <xdr:rowOff>564859</xdr:rowOff>
    </xdr:to>
    <xdr:pic>
      <xdr:nvPicPr>
        <xdr:cNvPr id="64" name="Picture 63">
          <a:extLst>
            <a:ext uri="{FF2B5EF4-FFF2-40B4-BE49-F238E27FC236}">
              <a16:creationId xmlns:a16="http://schemas.microsoft.com/office/drawing/2014/main" id="{1121C6AF-1B6B-E237-D036-EA889F1D8379}"/>
            </a:ext>
          </a:extLst>
        </xdr:cNvPr>
        <xdr:cNvPicPr>
          <a:picLocks noChangeAspect="1"/>
        </xdr:cNvPicPr>
      </xdr:nvPicPr>
      <xdr:blipFill>
        <a:blip xmlns:r="http://schemas.openxmlformats.org/officeDocument/2006/relationships" r:embed="rId1"/>
        <a:stretch>
          <a:fillRect/>
        </a:stretch>
      </xdr:blipFill>
      <xdr:spPr>
        <a:xfrm>
          <a:off x="6006354" y="89647"/>
          <a:ext cx="1019735" cy="755359"/>
        </a:xfrm>
        <a:prstGeom prst="rect">
          <a:avLst/>
        </a:prstGeom>
      </xdr:spPr>
    </xdr:pic>
    <xdr:clientData/>
  </xdr:twoCellAnchor>
  <xdr:twoCellAnchor>
    <xdr:from>
      <xdr:col>0</xdr:col>
      <xdr:colOff>0</xdr:colOff>
      <xdr:row>58</xdr:row>
      <xdr:rowOff>0</xdr:rowOff>
    </xdr:from>
    <xdr:to>
      <xdr:col>1</xdr:col>
      <xdr:colOff>428625</xdr:colOff>
      <xdr:row>59</xdr:row>
      <xdr:rowOff>114300</xdr:rowOff>
    </xdr:to>
    <xdr:sp macro="" textlink="">
      <xdr:nvSpPr>
        <xdr:cNvPr id="3" name="Rectangle 2">
          <a:extLst>
            <a:ext uri="{FF2B5EF4-FFF2-40B4-BE49-F238E27FC236}">
              <a16:creationId xmlns:a16="http://schemas.microsoft.com/office/drawing/2014/main" id="{4D75EC88-B8AE-40B2-8C67-AFC200E7D875}"/>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58</xdr:row>
      <xdr:rowOff>0</xdr:rowOff>
    </xdr:from>
    <xdr:to>
      <xdr:col>6</xdr:col>
      <xdr:colOff>1020366</xdr:colOff>
      <xdr:row>59</xdr:row>
      <xdr:rowOff>114300</xdr:rowOff>
    </xdr:to>
    <xdr:sp macro="" textlink="">
      <xdr:nvSpPr>
        <xdr:cNvPr id="4" name="Rectangle 3">
          <a:extLst>
            <a:ext uri="{FF2B5EF4-FFF2-40B4-BE49-F238E27FC236}">
              <a16:creationId xmlns:a16="http://schemas.microsoft.com/office/drawing/2014/main" id="{4A149A67-5146-4AFA-8621-967A8C306931}"/>
            </a:ext>
          </a:extLst>
        </xdr:cNvPr>
        <xdr:cNvSpPr/>
      </xdr:nvSpPr>
      <xdr:spPr bwMode="auto">
        <a:xfrm>
          <a:off x="8297466" y="13677900"/>
          <a:ext cx="12096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58</xdr:row>
      <xdr:rowOff>0</xdr:rowOff>
    </xdr:from>
    <xdr:to>
      <xdr:col>2</xdr:col>
      <xdr:colOff>1352550</xdr:colOff>
      <xdr:row>59</xdr:row>
      <xdr:rowOff>114300</xdr:rowOff>
    </xdr:to>
    <xdr:sp macro="" textlink="">
      <xdr:nvSpPr>
        <xdr:cNvPr id="5" name="Rectangle 4">
          <a:extLst>
            <a:ext uri="{FF2B5EF4-FFF2-40B4-BE49-F238E27FC236}">
              <a16:creationId xmlns:a16="http://schemas.microsoft.com/office/drawing/2014/main" id="{811D8D3F-3E2B-422A-A459-661F09FA6366}"/>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58</xdr:row>
      <xdr:rowOff>9525</xdr:rowOff>
    </xdr:from>
    <xdr:to>
      <xdr:col>2</xdr:col>
      <xdr:colOff>2914650</xdr:colOff>
      <xdr:row>59</xdr:row>
      <xdr:rowOff>123825</xdr:rowOff>
    </xdr:to>
    <xdr:sp macro="" textlink="">
      <xdr:nvSpPr>
        <xdr:cNvPr id="6" name="Rectangle 5">
          <a:extLst>
            <a:ext uri="{FF2B5EF4-FFF2-40B4-BE49-F238E27FC236}">
              <a16:creationId xmlns:a16="http://schemas.microsoft.com/office/drawing/2014/main" id="{0E05B1A2-CE5A-4E13-97A5-009A9EBD7A3D}"/>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58</xdr:row>
      <xdr:rowOff>9525</xdr:rowOff>
    </xdr:from>
    <xdr:to>
      <xdr:col>2</xdr:col>
      <xdr:colOff>4457700</xdr:colOff>
      <xdr:row>59</xdr:row>
      <xdr:rowOff>123825</xdr:rowOff>
    </xdr:to>
    <xdr:sp macro="" textlink="">
      <xdr:nvSpPr>
        <xdr:cNvPr id="7" name="Rectangle 6">
          <a:extLst>
            <a:ext uri="{FF2B5EF4-FFF2-40B4-BE49-F238E27FC236}">
              <a16:creationId xmlns:a16="http://schemas.microsoft.com/office/drawing/2014/main" id="{42725F59-3272-44C2-A4D2-7BAD86A9474E}"/>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58</xdr:row>
      <xdr:rowOff>0</xdr:rowOff>
    </xdr:from>
    <xdr:to>
      <xdr:col>5</xdr:col>
      <xdr:colOff>285750</xdr:colOff>
      <xdr:row>59</xdr:row>
      <xdr:rowOff>114300</xdr:rowOff>
    </xdr:to>
    <xdr:sp macro="" textlink="">
      <xdr:nvSpPr>
        <xdr:cNvPr id="8" name="Rectangle 7">
          <a:extLst>
            <a:ext uri="{FF2B5EF4-FFF2-40B4-BE49-F238E27FC236}">
              <a16:creationId xmlns:a16="http://schemas.microsoft.com/office/drawing/2014/main" id="{215B9727-E5D6-4C9F-A1B3-00F716C96CE1}"/>
            </a:ext>
          </a:extLst>
        </xdr:cNvPr>
        <xdr:cNvSpPr/>
      </xdr:nvSpPr>
      <xdr:spPr bwMode="auto">
        <a:xfrm>
          <a:off x="67818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60</xdr:row>
      <xdr:rowOff>0</xdr:rowOff>
    </xdr:from>
    <xdr:to>
      <xdr:col>1</xdr:col>
      <xdr:colOff>447675</xdr:colOff>
      <xdr:row>60</xdr:row>
      <xdr:rowOff>114300</xdr:rowOff>
    </xdr:to>
    <xdr:sp macro="" textlink="">
      <xdr:nvSpPr>
        <xdr:cNvPr id="9" name="Rectangle 8">
          <a:extLst>
            <a:ext uri="{FF2B5EF4-FFF2-40B4-BE49-F238E27FC236}">
              <a16:creationId xmlns:a16="http://schemas.microsoft.com/office/drawing/2014/main" id="{25455EBB-4322-41ED-9DB5-F00FE75CB75A}"/>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60</xdr:row>
      <xdr:rowOff>0</xdr:rowOff>
    </xdr:from>
    <xdr:to>
      <xdr:col>2</xdr:col>
      <xdr:colOff>4457700</xdr:colOff>
      <xdr:row>60</xdr:row>
      <xdr:rowOff>104775</xdr:rowOff>
    </xdr:to>
    <xdr:sp macro="" textlink="">
      <xdr:nvSpPr>
        <xdr:cNvPr id="10" name="Rectangle 9">
          <a:extLst>
            <a:ext uri="{FF2B5EF4-FFF2-40B4-BE49-F238E27FC236}">
              <a16:creationId xmlns:a16="http://schemas.microsoft.com/office/drawing/2014/main" id="{73FAE00D-5DAC-4C3E-B921-29788D04442A}"/>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60</xdr:row>
      <xdr:rowOff>0</xdr:rowOff>
    </xdr:from>
    <xdr:to>
      <xdr:col>2</xdr:col>
      <xdr:colOff>1352550</xdr:colOff>
      <xdr:row>60</xdr:row>
      <xdr:rowOff>123825</xdr:rowOff>
    </xdr:to>
    <xdr:sp macro="" textlink="">
      <xdr:nvSpPr>
        <xdr:cNvPr id="11" name="Rectangle 10">
          <a:extLst>
            <a:ext uri="{FF2B5EF4-FFF2-40B4-BE49-F238E27FC236}">
              <a16:creationId xmlns:a16="http://schemas.microsoft.com/office/drawing/2014/main" id="{8DAB1BC2-0952-477D-88A9-A4A6575797C0}"/>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60</xdr:row>
      <xdr:rowOff>0</xdr:rowOff>
    </xdr:from>
    <xdr:to>
      <xdr:col>5</xdr:col>
      <xdr:colOff>276225</xdr:colOff>
      <xdr:row>60</xdr:row>
      <xdr:rowOff>123825</xdr:rowOff>
    </xdr:to>
    <xdr:sp macro="" textlink="">
      <xdr:nvSpPr>
        <xdr:cNvPr id="12" name="Rectangle 11">
          <a:extLst>
            <a:ext uri="{FF2B5EF4-FFF2-40B4-BE49-F238E27FC236}">
              <a16:creationId xmlns:a16="http://schemas.microsoft.com/office/drawing/2014/main" id="{149759CD-C65D-4386-BBE4-11C23B68FF55}"/>
            </a:ext>
          </a:extLst>
        </xdr:cNvPr>
        <xdr:cNvSpPr/>
      </xdr:nvSpPr>
      <xdr:spPr bwMode="auto">
        <a:xfrm>
          <a:off x="6781800"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60</xdr:row>
      <xdr:rowOff>0</xdr:rowOff>
    </xdr:from>
    <xdr:to>
      <xdr:col>2</xdr:col>
      <xdr:colOff>2914650</xdr:colOff>
      <xdr:row>60</xdr:row>
      <xdr:rowOff>123825</xdr:rowOff>
    </xdr:to>
    <xdr:sp macro="" textlink="">
      <xdr:nvSpPr>
        <xdr:cNvPr id="13" name="Rectangle 12">
          <a:extLst>
            <a:ext uri="{FF2B5EF4-FFF2-40B4-BE49-F238E27FC236}">
              <a16:creationId xmlns:a16="http://schemas.microsoft.com/office/drawing/2014/main" id="{4810F27B-D511-4A28-BBED-012958347A18}"/>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60</xdr:row>
      <xdr:rowOff>0</xdr:rowOff>
    </xdr:from>
    <xdr:to>
      <xdr:col>6</xdr:col>
      <xdr:colOff>1019175</xdr:colOff>
      <xdr:row>60</xdr:row>
      <xdr:rowOff>123825</xdr:rowOff>
    </xdr:to>
    <xdr:sp macro="" textlink="">
      <xdr:nvSpPr>
        <xdr:cNvPr id="14" name="Rectangle 13">
          <a:extLst>
            <a:ext uri="{FF2B5EF4-FFF2-40B4-BE49-F238E27FC236}">
              <a16:creationId xmlns:a16="http://schemas.microsoft.com/office/drawing/2014/main" id="{8C1802F0-F96A-40FA-B1DA-FDD58340156A}"/>
            </a:ext>
          </a:extLst>
        </xdr:cNvPr>
        <xdr:cNvSpPr/>
      </xdr:nvSpPr>
      <xdr:spPr bwMode="auto">
        <a:xfrm>
          <a:off x="8305800" y="14058900"/>
          <a:ext cx="120015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58</xdr:row>
      <xdr:rowOff>0</xdr:rowOff>
    </xdr:from>
    <xdr:to>
      <xdr:col>1</xdr:col>
      <xdr:colOff>428625</xdr:colOff>
      <xdr:row>59</xdr:row>
      <xdr:rowOff>114300</xdr:rowOff>
    </xdr:to>
    <xdr:sp macro="" textlink="">
      <xdr:nvSpPr>
        <xdr:cNvPr id="15" name="Rectangle 14">
          <a:extLst>
            <a:ext uri="{FF2B5EF4-FFF2-40B4-BE49-F238E27FC236}">
              <a16:creationId xmlns:a16="http://schemas.microsoft.com/office/drawing/2014/main" id="{3D577BC4-6A54-4FE4-9F42-B98B2B32245A}"/>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58</xdr:row>
      <xdr:rowOff>0</xdr:rowOff>
    </xdr:from>
    <xdr:to>
      <xdr:col>6</xdr:col>
      <xdr:colOff>1020366</xdr:colOff>
      <xdr:row>59</xdr:row>
      <xdr:rowOff>114300</xdr:rowOff>
    </xdr:to>
    <xdr:sp macro="" textlink="">
      <xdr:nvSpPr>
        <xdr:cNvPr id="16" name="Rectangle 15">
          <a:extLst>
            <a:ext uri="{FF2B5EF4-FFF2-40B4-BE49-F238E27FC236}">
              <a16:creationId xmlns:a16="http://schemas.microsoft.com/office/drawing/2014/main" id="{3BC675FD-8FD3-43C9-8384-2CCD4DA66AAD}"/>
            </a:ext>
          </a:extLst>
        </xdr:cNvPr>
        <xdr:cNvSpPr/>
      </xdr:nvSpPr>
      <xdr:spPr bwMode="auto">
        <a:xfrm>
          <a:off x="8297466" y="13677900"/>
          <a:ext cx="12096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58</xdr:row>
      <xdr:rowOff>0</xdr:rowOff>
    </xdr:from>
    <xdr:to>
      <xdr:col>2</xdr:col>
      <xdr:colOff>1352550</xdr:colOff>
      <xdr:row>59</xdr:row>
      <xdr:rowOff>114300</xdr:rowOff>
    </xdr:to>
    <xdr:sp macro="" textlink="">
      <xdr:nvSpPr>
        <xdr:cNvPr id="17" name="Rectangle 16">
          <a:extLst>
            <a:ext uri="{FF2B5EF4-FFF2-40B4-BE49-F238E27FC236}">
              <a16:creationId xmlns:a16="http://schemas.microsoft.com/office/drawing/2014/main" id="{7824FD89-BF28-4CAA-8C04-E3A5700C993B}"/>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58</xdr:row>
      <xdr:rowOff>9525</xdr:rowOff>
    </xdr:from>
    <xdr:to>
      <xdr:col>2</xdr:col>
      <xdr:colOff>2914650</xdr:colOff>
      <xdr:row>59</xdr:row>
      <xdr:rowOff>123825</xdr:rowOff>
    </xdr:to>
    <xdr:sp macro="" textlink="">
      <xdr:nvSpPr>
        <xdr:cNvPr id="18" name="Rectangle 17">
          <a:extLst>
            <a:ext uri="{FF2B5EF4-FFF2-40B4-BE49-F238E27FC236}">
              <a16:creationId xmlns:a16="http://schemas.microsoft.com/office/drawing/2014/main" id="{F32FD9E4-98FE-4537-BC41-CAD0BEAE79B4}"/>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58</xdr:row>
      <xdr:rowOff>9525</xdr:rowOff>
    </xdr:from>
    <xdr:to>
      <xdr:col>2</xdr:col>
      <xdr:colOff>4457700</xdr:colOff>
      <xdr:row>59</xdr:row>
      <xdr:rowOff>123825</xdr:rowOff>
    </xdr:to>
    <xdr:sp macro="" textlink="">
      <xdr:nvSpPr>
        <xdr:cNvPr id="19" name="Rectangle 18">
          <a:extLst>
            <a:ext uri="{FF2B5EF4-FFF2-40B4-BE49-F238E27FC236}">
              <a16:creationId xmlns:a16="http://schemas.microsoft.com/office/drawing/2014/main" id="{129E2164-4F41-4056-81B4-4580F3FF77F5}"/>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58</xdr:row>
      <xdr:rowOff>0</xdr:rowOff>
    </xdr:from>
    <xdr:to>
      <xdr:col>5</xdr:col>
      <xdr:colOff>285750</xdr:colOff>
      <xdr:row>59</xdr:row>
      <xdr:rowOff>114300</xdr:rowOff>
    </xdr:to>
    <xdr:sp macro="" textlink="">
      <xdr:nvSpPr>
        <xdr:cNvPr id="20" name="Rectangle 19">
          <a:extLst>
            <a:ext uri="{FF2B5EF4-FFF2-40B4-BE49-F238E27FC236}">
              <a16:creationId xmlns:a16="http://schemas.microsoft.com/office/drawing/2014/main" id="{EBE21887-3352-4ADF-8623-4B7946EC061E}"/>
            </a:ext>
          </a:extLst>
        </xdr:cNvPr>
        <xdr:cNvSpPr/>
      </xdr:nvSpPr>
      <xdr:spPr bwMode="auto">
        <a:xfrm>
          <a:off x="67818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60</xdr:row>
      <xdr:rowOff>0</xdr:rowOff>
    </xdr:from>
    <xdr:to>
      <xdr:col>1</xdr:col>
      <xdr:colOff>447675</xdr:colOff>
      <xdr:row>60</xdr:row>
      <xdr:rowOff>114300</xdr:rowOff>
    </xdr:to>
    <xdr:sp macro="" textlink="">
      <xdr:nvSpPr>
        <xdr:cNvPr id="21" name="Rectangle 20">
          <a:extLst>
            <a:ext uri="{FF2B5EF4-FFF2-40B4-BE49-F238E27FC236}">
              <a16:creationId xmlns:a16="http://schemas.microsoft.com/office/drawing/2014/main" id="{AA1A4021-A30E-45E8-85E1-382FE25B9740}"/>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60</xdr:row>
      <xdr:rowOff>0</xdr:rowOff>
    </xdr:from>
    <xdr:to>
      <xdr:col>2</xdr:col>
      <xdr:colOff>4457700</xdr:colOff>
      <xdr:row>60</xdr:row>
      <xdr:rowOff>104775</xdr:rowOff>
    </xdr:to>
    <xdr:sp macro="" textlink="">
      <xdr:nvSpPr>
        <xdr:cNvPr id="22" name="Rectangle 21">
          <a:extLst>
            <a:ext uri="{FF2B5EF4-FFF2-40B4-BE49-F238E27FC236}">
              <a16:creationId xmlns:a16="http://schemas.microsoft.com/office/drawing/2014/main" id="{272F8FB6-651E-41F6-AC4D-8DF2AEE20C5B}"/>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60</xdr:row>
      <xdr:rowOff>0</xdr:rowOff>
    </xdr:from>
    <xdr:to>
      <xdr:col>2</xdr:col>
      <xdr:colOff>1352550</xdr:colOff>
      <xdr:row>60</xdr:row>
      <xdr:rowOff>123825</xdr:rowOff>
    </xdr:to>
    <xdr:sp macro="" textlink="">
      <xdr:nvSpPr>
        <xdr:cNvPr id="23" name="Rectangle 22">
          <a:extLst>
            <a:ext uri="{FF2B5EF4-FFF2-40B4-BE49-F238E27FC236}">
              <a16:creationId xmlns:a16="http://schemas.microsoft.com/office/drawing/2014/main" id="{0EE0187F-D0D0-4FA1-A505-8D1423E2F802}"/>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60</xdr:row>
      <xdr:rowOff>0</xdr:rowOff>
    </xdr:from>
    <xdr:to>
      <xdr:col>5</xdr:col>
      <xdr:colOff>276225</xdr:colOff>
      <xdr:row>60</xdr:row>
      <xdr:rowOff>123825</xdr:rowOff>
    </xdr:to>
    <xdr:sp macro="" textlink="">
      <xdr:nvSpPr>
        <xdr:cNvPr id="24" name="Rectangle 23">
          <a:extLst>
            <a:ext uri="{FF2B5EF4-FFF2-40B4-BE49-F238E27FC236}">
              <a16:creationId xmlns:a16="http://schemas.microsoft.com/office/drawing/2014/main" id="{4EE659F7-105B-45C2-852B-B4DDFDBB51D4}"/>
            </a:ext>
          </a:extLst>
        </xdr:cNvPr>
        <xdr:cNvSpPr/>
      </xdr:nvSpPr>
      <xdr:spPr bwMode="auto">
        <a:xfrm>
          <a:off x="6781800"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60</xdr:row>
      <xdr:rowOff>0</xdr:rowOff>
    </xdr:from>
    <xdr:to>
      <xdr:col>2</xdr:col>
      <xdr:colOff>2914650</xdr:colOff>
      <xdr:row>60</xdr:row>
      <xdr:rowOff>123825</xdr:rowOff>
    </xdr:to>
    <xdr:sp macro="" textlink="">
      <xdr:nvSpPr>
        <xdr:cNvPr id="25" name="Rectangle 24">
          <a:extLst>
            <a:ext uri="{FF2B5EF4-FFF2-40B4-BE49-F238E27FC236}">
              <a16:creationId xmlns:a16="http://schemas.microsoft.com/office/drawing/2014/main" id="{7839E8F9-E70B-40A5-80E6-1F04EAE1FE46}"/>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60</xdr:row>
      <xdr:rowOff>0</xdr:rowOff>
    </xdr:from>
    <xdr:to>
      <xdr:col>6</xdr:col>
      <xdr:colOff>1019175</xdr:colOff>
      <xdr:row>60</xdr:row>
      <xdr:rowOff>123825</xdr:rowOff>
    </xdr:to>
    <xdr:sp macro="" textlink="">
      <xdr:nvSpPr>
        <xdr:cNvPr id="26" name="Rectangle 25">
          <a:extLst>
            <a:ext uri="{FF2B5EF4-FFF2-40B4-BE49-F238E27FC236}">
              <a16:creationId xmlns:a16="http://schemas.microsoft.com/office/drawing/2014/main" id="{41E1C320-031F-44A1-805B-FCA86436352D}"/>
            </a:ext>
          </a:extLst>
        </xdr:cNvPr>
        <xdr:cNvSpPr/>
      </xdr:nvSpPr>
      <xdr:spPr bwMode="auto">
        <a:xfrm>
          <a:off x="8305800" y="14058900"/>
          <a:ext cx="120015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247</xdr:row>
      <xdr:rowOff>0</xdr:rowOff>
    </xdr:from>
    <xdr:to>
      <xdr:col>1</xdr:col>
      <xdr:colOff>428625</xdr:colOff>
      <xdr:row>248</xdr:row>
      <xdr:rowOff>114300</xdr:rowOff>
    </xdr:to>
    <xdr:sp macro="" textlink="">
      <xdr:nvSpPr>
        <xdr:cNvPr id="14" name="Rectangle 13">
          <a:extLst>
            <a:ext uri="{FF2B5EF4-FFF2-40B4-BE49-F238E27FC236}">
              <a16:creationId xmlns:a16="http://schemas.microsoft.com/office/drawing/2014/main" id="{360793E0-3D25-4C7C-B4F3-8F0F4BCF5DB7}"/>
            </a:ext>
          </a:extLst>
        </xdr:cNvPr>
        <xdr:cNvSpPr/>
      </xdr:nvSpPr>
      <xdr:spPr bwMode="auto">
        <a:xfrm>
          <a:off x="0"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247</xdr:row>
      <xdr:rowOff>0</xdr:rowOff>
    </xdr:from>
    <xdr:to>
      <xdr:col>6</xdr:col>
      <xdr:colOff>1020366</xdr:colOff>
      <xdr:row>248</xdr:row>
      <xdr:rowOff>114300</xdr:rowOff>
    </xdr:to>
    <xdr:sp macro="" textlink="">
      <xdr:nvSpPr>
        <xdr:cNvPr id="15" name="Rectangle 14">
          <a:extLst>
            <a:ext uri="{FF2B5EF4-FFF2-40B4-BE49-F238E27FC236}">
              <a16:creationId xmlns:a16="http://schemas.microsoft.com/office/drawing/2014/main" id="{5A3BC4EB-B59F-4FC5-B6B5-1AD7D31D47B2}"/>
            </a:ext>
          </a:extLst>
        </xdr:cNvPr>
        <xdr:cNvSpPr/>
      </xdr:nvSpPr>
      <xdr:spPr bwMode="auto">
        <a:xfrm>
          <a:off x="7830741"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247</xdr:row>
      <xdr:rowOff>0</xdr:rowOff>
    </xdr:from>
    <xdr:to>
      <xdr:col>2</xdr:col>
      <xdr:colOff>1352550</xdr:colOff>
      <xdr:row>248</xdr:row>
      <xdr:rowOff>114300</xdr:rowOff>
    </xdr:to>
    <xdr:sp macro="" textlink="">
      <xdr:nvSpPr>
        <xdr:cNvPr id="16" name="Rectangle 15">
          <a:extLst>
            <a:ext uri="{FF2B5EF4-FFF2-40B4-BE49-F238E27FC236}">
              <a16:creationId xmlns:a16="http://schemas.microsoft.com/office/drawing/2014/main" id="{E28E1DD3-F3C8-432A-827D-A1A8DF1BFC85}"/>
            </a:ext>
          </a:extLst>
        </xdr:cNvPr>
        <xdr:cNvSpPr/>
      </xdr:nvSpPr>
      <xdr:spPr bwMode="auto">
        <a:xfrm>
          <a:off x="1638300"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247</xdr:row>
      <xdr:rowOff>9525</xdr:rowOff>
    </xdr:from>
    <xdr:to>
      <xdr:col>2</xdr:col>
      <xdr:colOff>2914650</xdr:colOff>
      <xdr:row>248</xdr:row>
      <xdr:rowOff>123825</xdr:rowOff>
    </xdr:to>
    <xdr:sp macro="" textlink="">
      <xdr:nvSpPr>
        <xdr:cNvPr id="17" name="Rectangle 16">
          <a:extLst>
            <a:ext uri="{FF2B5EF4-FFF2-40B4-BE49-F238E27FC236}">
              <a16:creationId xmlns:a16="http://schemas.microsoft.com/office/drawing/2014/main" id="{591DC180-48EF-419E-B783-44EA812FDC84}"/>
            </a:ext>
          </a:extLst>
        </xdr:cNvPr>
        <xdr:cNvSpPr/>
      </xdr:nvSpPr>
      <xdr:spPr bwMode="auto">
        <a:xfrm>
          <a:off x="3200400" y="111728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247</xdr:row>
      <xdr:rowOff>9525</xdr:rowOff>
    </xdr:from>
    <xdr:to>
      <xdr:col>2</xdr:col>
      <xdr:colOff>4457700</xdr:colOff>
      <xdr:row>248</xdr:row>
      <xdr:rowOff>123825</xdr:rowOff>
    </xdr:to>
    <xdr:sp macro="" textlink="">
      <xdr:nvSpPr>
        <xdr:cNvPr id="18" name="Rectangle 17">
          <a:extLst>
            <a:ext uri="{FF2B5EF4-FFF2-40B4-BE49-F238E27FC236}">
              <a16:creationId xmlns:a16="http://schemas.microsoft.com/office/drawing/2014/main" id="{AA65C474-74DC-46F8-A3F2-760C4261CB78}"/>
            </a:ext>
          </a:extLst>
        </xdr:cNvPr>
        <xdr:cNvSpPr/>
      </xdr:nvSpPr>
      <xdr:spPr bwMode="auto">
        <a:xfrm>
          <a:off x="4743450" y="111728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247</xdr:row>
      <xdr:rowOff>0</xdr:rowOff>
    </xdr:from>
    <xdr:to>
      <xdr:col>5</xdr:col>
      <xdr:colOff>285750</xdr:colOff>
      <xdr:row>248</xdr:row>
      <xdr:rowOff>114300</xdr:rowOff>
    </xdr:to>
    <xdr:sp macro="" textlink="">
      <xdr:nvSpPr>
        <xdr:cNvPr id="19" name="Rectangle 18">
          <a:extLst>
            <a:ext uri="{FF2B5EF4-FFF2-40B4-BE49-F238E27FC236}">
              <a16:creationId xmlns:a16="http://schemas.microsoft.com/office/drawing/2014/main" id="{0D3D437D-560A-4755-80C9-F919BCBEB6C8}"/>
            </a:ext>
          </a:extLst>
        </xdr:cNvPr>
        <xdr:cNvSpPr/>
      </xdr:nvSpPr>
      <xdr:spPr bwMode="auto">
        <a:xfrm>
          <a:off x="6315075" y="11163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249</xdr:row>
      <xdr:rowOff>0</xdr:rowOff>
    </xdr:from>
    <xdr:to>
      <xdr:col>1</xdr:col>
      <xdr:colOff>447675</xdr:colOff>
      <xdr:row>249</xdr:row>
      <xdr:rowOff>114300</xdr:rowOff>
    </xdr:to>
    <xdr:sp macro="" textlink="">
      <xdr:nvSpPr>
        <xdr:cNvPr id="20" name="Rectangle 19">
          <a:extLst>
            <a:ext uri="{FF2B5EF4-FFF2-40B4-BE49-F238E27FC236}">
              <a16:creationId xmlns:a16="http://schemas.microsoft.com/office/drawing/2014/main" id="{D433031E-B309-456B-B519-ABE68820E13C}"/>
            </a:ext>
          </a:extLst>
        </xdr:cNvPr>
        <xdr:cNvSpPr/>
      </xdr:nvSpPr>
      <xdr:spPr bwMode="auto">
        <a:xfrm>
          <a:off x="28575" y="115443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249</xdr:row>
      <xdr:rowOff>0</xdr:rowOff>
    </xdr:from>
    <xdr:to>
      <xdr:col>2</xdr:col>
      <xdr:colOff>4457700</xdr:colOff>
      <xdr:row>249</xdr:row>
      <xdr:rowOff>104775</xdr:rowOff>
    </xdr:to>
    <xdr:sp macro="" textlink="">
      <xdr:nvSpPr>
        <xdr:cNvPr id="21" name="Rectangle 20">
          <a:extLst>
            <a:ext uri="{FF2B5EF4-FFF2-40B4-BE49-F238E27FC236}">
              <a16:creationId xmlns:a16="http://schemas.microsoft.com/office/drawing/2014/main" id="{1B0820BE-63AD-4BAE-96CD-9F5BCE731BFA}"/>
            </a:ext>
          </a:extLst>
        </xdr:cNvPr>
        <xdr:cNvSpPr/>
      </xdr:nvSpPr>
      <xdr:spPr bwMode="auto">
        <a:xfrm>
          <a:off x="4762500" y="115443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249</xdr:row>
      <xdr:rowOff>0</xdr:rowOff>
    </xdr:from>
    <xdr:to>
      <xdr:col>2</xdr:col>
      <xdr:colOff>1352550</xdr:colOff>
      <xdr:row>249</xdr:row>
      <xdr:rowOff>123825</xdr:rowOff>
    </xdr:to>
    <xdr:sp macro="" textlink="">
      <xdr:nvSpPr>
        <xdr:cNvPr id="22" name="Rectangle 21">
          <a:extLst>
            <a:ext uri="{FF2B5EF4-FFF2-40B4-BE49-F238E27FC236}">
              <a16:creationId xmlns:a16="http://schemas.microsoft.com/office/drawing/2014/main" id="{D3635214-6C8B-4A3A-9D2E-474ABF8EE737}"/>
            </a:ext>
          </a:extLst>
        </xdr:cNvPr>
        <xdr:cNvSpPr/>
      </xdr:nvSpPr>
      <xdr:spPr bwMode="auto">
        <a:xfrm>
          <a:off x="164782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249</xdr:row>
      <xdr:rowOff>0</xdr:rowOff>
    </xdr:from>
    <xdr:to>
      <xdr:col>5</xdr:col>
      <xdr:colOff>276225</xdr:colOff>
      <xdr:row>249</xdr:row>
      <xdr:rowOff>123825</xdr:rowOff>
    </xdr:to>
    <xdr:sp macro="" textlink="">
      <xdr:nvSpPr>
        <xdr:cNvPr id="23" name="Rectangle 22">
          <a:extLst>
            <a:ext uri="{FF2B5EF4-FFF2-40B4-BE49-F238E27FC236}">
              <a16:creationId xmlns:a16="http://schemas.microsoft.com/office/drawing/2014/main" id="{EE7FDB9B-B76E-42A5-A0B2-47A1DD41CB36}"/>
            </a:ext>
          </a:extLst>
        </xdr:cNvPr>
        <xdr:cNvSpPr/>
      </xdr:nvSpPr>
      <xdr:spPr bwMode="auto">
        <a:xfrm>
          <a:off x="631507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249</xdr:row>
      <xdr:rowOff>0</xdr:rowOff>
    </xdr:from>
    <xdr:to>
      <xdr:col>2</xdr:col>
      <xdr:colOff>2914650</xdr:colOff>
      <xdr:row>249</xdr:row>
      <xdr:rowOff>123825</xdr:rowOff>
    </xdr:to>
    <xdr:sp macro="" textlink="">
      <xdr:nvSpPr>
        <xdr:cNvPr id="24" name="Rectangle 23">
          <a:extLst>
            <a:ext uri="{FF2B5EF4-FFF2-40B4-BE49-F238E27FC236}">
              <a16:creationId xmlns:a16="http://schemas.microsoft.com/office/drawing/2014/main" id="{D8D62BF4-BFAC-4554-81D6-BA57541A47AB}"/>
            </a:ext>
          </a:extLst>
        </xdr:cNvPr>
        <xdr:cNvSpPr/>
      </xdr:nvSpPr>
      <xdr:spPr bwMode="auto">
        <a:xfrm>
          <a:off x="320992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249</xdr:row>
      <xdr:rowOff>0</xdr:rowOff>
    </xdr:from>
    <xdr:to>
      <xdr:col>6</xdr:col>
      <xdr:colOff>1019175</xdr:colOff>
      <xdr:row>249</xdr:row>
      <xdr:rowOff>123825</xdr:rowOff>
    </xdr:to>
    <xdr:sp macro="" textlink="">
      <xdr:nvSpPr>
        <xdr:cNvPr id="25" name="Rectangle 24">
          <a:extLst>
            <a:ext uri="{FF2B5EF4-FFF2-40B4-BE49-F238E27FC236}">
              <a16:creationId xmlns:a16="http://schemas.microsoft.com/office/drawing/2014/main" id="{01EC8581-F986-4535-8067-4657EA73D4F7}"/>
            </a:ext>
          </a:extLst>
        </xdr:cNvPr>
        <xdr:cNvSpPr/>
      </xdr:nvSpPr>
      <xdr:spPr bwMode="auto">
        <a:xfrm>
          <a:off x="7839075" y="115443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5244352</xdr:colOff>
      <xdr:row>0</xdr:row>
      <xdr:rowOff>100853</xdr:rowOff>
    </xdr:from>
    <xdr:to>
      <xdr:col>4</xdr:col>
      <xdr:colOff>508746</xdr:colOff>
      <xdr:row>2</xdr:row>
      <xdr:rowOff>16382</xdr:rowOff>
    </xdr:to>
    <xdr:pic>
      <xdr:nvPicPr>
        <xdr:cNvPr id="26" name="Picture 25">
          <a:extLst>
            <a:ext uri="{FF2B5EF4-FFF2-40B4-BE49-F238E27FC236}">
              <a16:creationId xmlns:a16="http://schemas.microsoft.com/office/drawing/2014/main" id="{FC52410D-DD5F-3179-C32B-96896ABA745A}"/>
            </a:ext>
          </a:extLst>
        </xdr:cNvPr>
        <xdr:cNvPicPr>
          <a:picLocks noChangeAspect="1"/>
        </xdr:cNvPicPr>
      </xdr:nvPicPr>
      <xdr:blipFill>
        <a:blip xmlns:r="http://schemas.openxmlformats.org/officeDocument/2006/relationships" r:embed="rId1"/>
        <a:stretch>
          <a:fillRect/>
        </a:stretch>
      </xdr:blipFill>
      <xdr:spPr>
        <a:xfrm>
          <a:off x="6611470" y="100853"/>
          <a:ext cx="1024217" cy="755970"/>
        </a:xfrm>
        <a:prstGeom prst="rect">
          <a:avLst/>
        </a:prstGeom>
      </xdr:spPr>
    </xdr:pic>
    <xdr:clientData/>
  </xdr:twoCellAnchor>
  <xdr:twoCellAnchor>
    <xdr:from>
      <xdr:col>0</xdr:col>
      <xdr:colOff>0</xdr:colOff>
      <xdr:row>184</xdr:row>
      <xdr:rowOff>0</xdr:rowOff>
    </xdr:from>
    <xdr:to>
      <xdr:col>1</xdr:col>
      <xdr:colOff>428625</xdr:colOff>
      <xdr:row>185</xdr:row>
      <xdr:rowOff>114300</xdr:rowOff>
    </xdr:to>
    <xdr:sp macro="" textlink="">
      <xdr:nvSpPr>
        <xdr:cNvPr id="2" name="Rectangle 1">
          <a:extLst>
            <a:ext uri="{FF2B5EF4-FFF2-40B4-BE49-F238E27FC236}">
              <a16:creationId xmlns:a16="http://schemas.microsoft.com/office/drawing/2014/main" id="{62DE78CC-149F-422B-88D9-5FA2B3477F00}"/>
            </a:ext>
          </a:extLst>
        </xdr:cNvPr>
        <xdr:cNvSpPr/>
      </xdr:nvSpPr>
      <xdr:spPr bwMode="auto">
        <a:xfrm>
          <a:off x="0" y="5489761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184</xdr:row>
      <xdr:rowOff>0</xdr:rowOff>
    </xdr:from>
    <xdr:to>
      <xdr:col>6</xdr:col>
      <xdr:colOff>1020366</xdr:colOff>
      <xdr:row>185</xdr:row>
      <xdr:rowOff>114300</xdr:rowOff>
    </xdr:to>
    <xdr:sp macro="" textlink="">
      <xdr:nvSpPr>
        <xdr:cNvPr id="3" name="Rectangle 2">
          <a:extLst>
            <a:ext uri="{FF2B5EF4-FFF2-40B4-BE49-F238E27FC236}">
              <a16:creationId xmlns:a16="http://schemas.microsoft.com/office/drawing/2014/main" id="{E4ABA4A1-2AD6-40A0-BAE2-651E9623A613}"/>
            </a:ext>
          </a:extLst>
        </xdr:cNvPr>
        <xdr:cNvSpPr/>
      </xdr:nvSpPr>
      <xdr:spPr bwMode="auto">
        <a:xfrm>
          <a:off x="8434738" y="54897618"/>
          <a:ext cx="107968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184</xdr:row>
      <xdr:rowOff>0</xdr:rowOff>
    </xdr:from>
    <xdr:to>
      <xdr:col>2</xdr:col>
      <xdr:colOff>1352550</xdr:colOff>
      <xdr:row>185</xdr:row>
      <xdr:rowOff>114300</xdr:rowOff>
    </xdr:to>
    <xdr:sp macro="" textlink="">
      <xdr:nvSpPr>
        <xdr:cNvPr id="4" name="Rectangle 3">
          <a:extLst>
            <a:ext uri="{FF2B5EF4-FFF2-40B4-BE49-F238E27FC236}">
              <a16:creationId xmlns:a16="http://schemas.microsoft.com/office/drawing/2014/main" id="{C2611542-0C8C-4CD3-9C64-36B07F2BDFB6}"/>
            </a:ext>
          </a:extLst>
        </xdr:cNvPr>
        <xdr:cNvSpPr/>
      </xdr:nvSpPr>
      <xdr:spPr bwMode="auto">
        <a:xfrm>
          <a:off x="1643343" y="5489761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184</xdr:row>
      <xdr:rowOff>9525</xdr:rowOff>
    </xdr:from>
    <xdr:to>
      <xdr:col>2</xdr:col>
      <xdr:colOff>2914650</xdr:colOff>
      <xdr:row>185</xdr:row>
      <xdr:rowOff>123825</xdr:rowOff>
    </xdr:to>
    <xdr:sp macro="" textlink="">
      <xdr:nvSpPr>
        <xdr:cNvPr id="5" name="Rectangle 4">
          <a:extLst>
            <a:ext uri="{FF2B5EF4-FFF2-40B4-BE49-F238E27FC236}">
              <a16:creationId xmlns:a16="http://schemas.microsoft.com/office/drawing/2014/main" id="{CDD16EE5-C593-437E-AAE0-015D191A1F9A}"/>
            </a:ext>
          </a:extLst>
        </xdr:cNvPr>
        <xdr:cNvSpPr/>
      </xdr:nvSpPr>
      <xdr:spPr bwMode="auto">
        <a:xfrm>
          <a:off x="3205443" y="549071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184</xdr:row>
      <xdr:rowOff>9525</xdr:rowOff>
    </xdr:from>
    <xdr:to>
      <xdr:col>2</xdr:col>
      <xdr:colOff>4457700</xdr:colOff>
      <xdr:row>185</xdr:row>
      <xdr:rowOff>123825</xdr:rowOff>
    </xdr:to>
    <xdr:sp macro="" textlink="">
      <xdr:nvSpPr>
        <xdr:cNvPr id="6" name="Rectangle 5">
          <a:extLst>
            <a:ext uri="{FF2B5EF4-FFF2-40B4-BE49-F238E27FC236}">
              <a16:creationId xmlns:a16="http://schemas.microsoft.com/office/drawing/2014/main" id="{7E993753-9B98-4B38-9393-DF21E8346FD9}"/>
            </a:ext>
          </a:extLst>
        </xdr:cNvPr>
        <xdr:cNvSpPr/>
      </xdr:nvSpPr>
      <xdr:spPr bwMode="auto">
        <a:xfrm>
          <a:off x="4748493" y="549071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184</xdr:row>
      <xdr:rowOff>0</xdr:rowOff>
    </xdr:from>
    <xdr:to>
      <xdr:col>5</xdr:col>
      <xdr:colOff>285750</xdr:colOff>
      <xdr:row>185</xdr:row>
      <xdr:rowOff>114300</xdr:rowOff>
    </xdr:to>
    <xdr:sp macro="" textlink="">
      <xdr:nvSpPr>
        <xdr:cNvPr id="7" name="Rectangle 6">
          <a:extLst>
            <a:ext uri="{FF2B5EF4-FFF2-40B4-BE49-F238E27FC236}">
              <a16:creationId xmlns:a16="http://schemas.microsoft.com/office/drawing/2014/main" id="{3F66F326-FE95-4D6C-9766-9F53BC3276F6}"/>
            </a:ext>
          </a:extLst>
        </xdr:cNvPr>
        <xdr:cNvSpPr/>
      </xdr:nvSpPr>
      <xdr:spPr bwMode="auto">
        <a:xfrm>
          <a:off x="6916831" y="5489761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186</xdr:row>
      <xdr:rowOff>0</xdr:rowOff>
    </xdr:from>
    <xdr:to>
      <xdr:col>1</xdr:col>
      <xdr:colOff>447675</xdr:colOff>
      <xdr:row>186</xdr:row>
      <xdr:rowOff>114300</xdr:rowOff>
    </xdr:to>
    <xdr:sp macro="" textlink="">
      <xdr:nvSpPr>
        <xdr:cNvPr id="8" name="Rectangle 7">
          <a:extLst>
            <a:ext uri="{FF2B5EF4-FFF2-40B4-BE49-F238E27FC236}">
              <a16:creationId xmlns:a16="http://schemas.microsoft.com/office/drawing/2014/main" id="{BDFCA0FC-CE2F-4E41-9E84-5FE7C5722A08}"/>
            </a:ext>
          </a:extLst>
        </xdr:cNvPr>
        <xdr:cNvSpPr/>
      </xdr:nvSpPr>
      <xdr:spPr bwMode="auto">
        <a:xfrm>
          <a:off x="28575" y="55278618"/>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186</xdr:row>
      <xdr:rowOff>0</xdr:rowOff>
    </xdr:from>
    <xdr:to>
      <xdr:col>2</xdr:col>
      <xdr:colOff>4457700</xdr:colOff>
      <xdr:row>186</xdr:row>
      <xdr:rowOff>104775</xdr:rowOff>
    </xdr:to>
    <xdr:sp macro="" textlink="">
      <xdr:nvSpPr>
        <xdr:cNvPr id="9" name="Rectangle 8">
          <a:extLst>
            <a:ext uri="{FF2B5EF4-FFF2-40B4-BE49-F238E27FC236}">
              <a16:creationId xmlns:a16="http://schemas.microsoft.com/office/drawing/2014/main" id="{AECB159F-E34C-475A-B9D8-51906356B70E}"/>
            </a:ext>
          </a:extLst>
        </xdr:cNvPr>
        <xdr:cNvSpPr/>
      </xdr:nvSpPr>
      <xdr:spPr bwMode="auto">
        <a:xfrm>
          <a:off x="4767543" y="55278618"/>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186</xdr:row>
      <xdr:rowOff>0</xdr:rowOff>
    </xdr:from>
    <xdr:to>
      <xdr:col>2</xdr:col>
      <xdr:colOff>1352550</xdr:colOff>
      <xdr:row>186</xdr:row>
      <xdr:rowOff>123825</xdr:rowOff>
    </xdr:to>
    <xdr:sp macro="" textlink="">
      <xdr:nvSpPr>
        <xdr:cNvPr id="10" name="Rectangle 9">
          <a:extLst>
            <a:ext uri="{FF2B5EF4-FFF2-40B4-BE49-F238E27FC236}">
              <a16:creationId xmlns:a16="http://schemas.microsoft.com/office/drawing/2014/main" id="{D1AFB89C-8B96-4EFC-AD6F-369120844DC1}"/>
            </a:ext>
          </a:extLst>
        </xdr:cNvPr>
        <xdr:cNvSpPr/>
      </xdr:nvSpPr>
      <xdr:spPr bwMode="auto">
        <a:xfrm>
          <a:off x="1652868" y="552786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186</xdr:row>
      <xdr:rowOff>0</xdr:rowOff>
    </xdr:from>
    <xdr:to>
      <xdr:col>5</xdr:col>
      <xdr:colOff>276225</xdr:colOff>
      <xdr:row>186</xdr:row>
      <xdr:rowOff>123825</xdr:rowOff>
    </xdr:to>
    <xdr:sp macro="" textlink="">
      <xdr:nvSpPr>
        <xdr:cNvPr id="11" name="Rectangle 10">
          <a:extLst>
            <a:ext uri="{FF2B5EF4-FFF2-40B4-BE49-F238E27FC236}">
              <a16:creationId xmlns:a16="http://schemas.microsoft.com/office/drawing/2014/main" id="{E9A0D810-C560-40DB-B1F5-C2AA1C0D3651}"/>
            </a:ext>
          </a:extLst>
        </xdr:cNvPr>
        <xdr:cNvSpPr/>
      </xdr:nvSpPr>
      <xdr:spPr bwMode="auto">
        <a:xfrm>
          <a:off x="6916831" y="55278618"/>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186</xdr:row>
      <xdr:rowOff>0</xdr:rowOff>
    </xdr:from>
    <xdr:to>
      <xdr:col>2</xdr:col>
      <xdr:colOff>2914650</xdr:colOff>
      <xdr:row>186</xdr:row>
      <xdr:rowOff>123825</xdr:rowOff>
    </xdr:to>
    <xdr:sp macro="" textlink="">
      <xdr:nvSpPr>
        <xdr:cNvPr id="12" name="Rectangle 11">
          <a:extLst>
            <a:ext uri="{FF2B5EF4-FFF2-40B4-BE49-F238E27FC236}">
              <a16:creationId xmlns:a16="http://schemas.microsoft.com/office/drawing/2014/main" id="{7398A6D7-1A8D-4DCA-8EE4-491AB54692BD}"/>
            </a:ext>
          </a:extLst>
        </xdr:cNvPr>
        <xdr:cNvSpPr/>
      </xdr:nvSpPr>
      <xdr:spPr bwMode="auto">
        <a:xfrm>
          <a:off x="3214968" y="552786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186</xdr:row>
      <xdr:rowOff>0</xdr:rowOff>
    </xdr:from>
    <xdr:to>
      <xdr:col>6</xdr:col>
      <xdr:colOff>1019175</xdr:colOff>
      <xdr:row>186</xdr:row>
      <xdr:rowOff>123825</xdr:rowOff>
    </xdr:to>
    <xdr:sp macro="" textlink="">
      <xdr:nvSpPr>
        <xdr:cNvPr id="13" name="Rectangle 12">
          <a:extLst>
            <a:ext uri="{FF2B5EF4-FFF2-40B4-BE49-F238E27FC236}">
              <a16:creationId xmlns:a16="http://schemas.microsoft.com/office/drawing/2014/main" id="{E41A384E-5668-4862-9110-127EBF996324}"/>
            </a:ext>
          </a:extLst>
        </xdr:cNvPr>
        <xdr:cNvSpPr/>
      </xdr:nvSpPr>
      <xdr:spPr bwMode="auto">
        <a:xfrm>
          <a:off x="8443072" y="55278618"/>
          <a:ext cx="107016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122</xdr:row>
      <xdr:rowOff>0</xdr:rowOff>
    </xdr:from>
    <xdr:to>
      <xdr:col>1</xdr:col>
      <xdr:colOff>428625</xdr:colOff>
      <xdr:row>123</xdr:row>
      <xdr:rowOff>114300</xdr:rowOff>
    </xdr:to>
    <xdr:sp macro="" textlink="">
      <xdr:nvSpPr>
        <xdr:cNvPr id="27" name="Rectangle 26">
          <a:extLst>
            <a:ext uri="{FF2B5EF4-FFF2-40B4-BE49-F238E27FC236}">
              <a16:creationId xmlns:a16="http://schemas.microsoft.com/office/drawing/2014/main" id="{959D8CD6-AD6F-4945-878B-686181DD4E62}"/>
            </a:ext>
          </a:extLst>
        </xdr:cNvPr>
        <xdr:cNvSpPr/>
      </xdr:nvSpPr>
      <xdr:spPr bwMode="auto">
        <a:xfrm>
          <a:off x="0" y="54763147"/>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122</xdr:row>
      <xdr:rowOff>0</xdr:rowOff>
    </xdr:from>
    <xdr:to>
      <xdr:col>6</xdr:col>
      <xdr:colOff>1020366</xdr:colOff>
      <xdr:row>123</xdr:row>
      <xdr:rowOff>114300</xdr:rowOff>
    </xdr:to>
    <xdr:sp macro="" textlink="">
      <xdr:nvSpPr>
        <xdr:cNvPr id="28" name="Rectangle 27">
          <a:extLst>
            <a:ext uri="{FF2B5EF4-FFF2-40B4-BE49-F238E27FC236}">
              <a16:creationId xmlns:a16="http://schemas.microsoft.com/office/drawing/2014/main" id="{5AC8AB97-4137-4E28-93F4-78035EF1FE3F}"/>
            </a:ext>
          </a:extLst>
        </xdr:cNvPr>
        <xdr:cNvSpPr/>
      </xdr:nvSpPr>
      <xdr:spPr bwMode="auto">
        <a:xfrm>
          <a:off x="8434738" y="54763147"/>
          <a:ext cx="107968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122</xdr:row>
      <xdr:rowOff>0</xdr:rowOff>
    </xdr:from>
    <xdr:to>
      <xdr:col>2</xdr:col>
      <xdr:colOff>1352550</xdr:colOff>
      <xdr:row>123</xdr:row>
      <xdr:rowOff>114300</xdr:rowOff>
    </xdr:to>
    <xdr:sp macro="" textlink="">
      <xdr:nvSpPr>
        <xdr:cNvPr id="29" name="Rectangle 28">
          <a:extLst>
            <a:ext uri="{FF2B5EF4-FFF2-40B4-BE49-F238E27FC236}">
              <a16:creationId xmlns:a16="http://schemas.microsoft.com/office/drawing/2014/main" id="{FD91C746-F1F6-4107-8DCC-FCA3B6B85CCC}"/>
            </a:ext>
          </a:extLst>
        </xdr:cNvPr>
        <xdr:cNvSpPr/>
      </xdr:nvSpPr>
      <xdr:spPr bwMode="auto">
        <a:xfrm>
          <a:off x="1643343" y="54763147"/>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122</xdr:row>
      <xdr:rowOff>9525</xdr:rowOff>
    </xdr:from>
    <xdr:to>
      <xdr:col>2</xdr:col>
      <xdr:colOff>2914650</xdr:colOff>
      <xdr:row>123</xdr:row>
      <xdr:rowOff>123825</xdr:rowOff>
    </xdr:to>
    <xdr:sp macro="" textlink="">
      <xdr:nvSpPr>
        <xdr:cNvPr id="30" name="Rectangle 29">
          <a:extLst>
            <a:ext uri="{FF2B5EF4-FFF2-40B4-BE49-F238E27FC236}">
              <a16:creationId xmlns:a16="http://schemas.microsoft.com/office/drawing/2014/main" id="{475237D2-D7F3-48B2-9E2C-19CA81D76247}"/>
            </a:ext>
          </a:extLst>
        </xdr:cNvPr>
        <xdr:cNvSpPr/>
      </xdr:nvSpPr>
      <xdr:spPr bwMode="auto">
        <a:xfrm>
          <a:off x="3205443" y="54772672"/>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122</xdr:row>
      <xdr:rowOff>9525</xdr:rowOff>
    </xdr:from>
    <xdr:to>
      <xdr:col>2</xdr:col>
      <xdr:colOff>4457700</xdr:colOff>
      <xdr:row>123</xdr:row>
      <xdr:rowOff>123825</xdr:rowOff>
    </xdr:to>
    <xdr:sp macro="" textlink="">
      <xdr:nvSpPr>
        <xdr:cNvPr id="31" name="Rectangle 30">
          <a:extLst>
            <a:ext uri="{FF2B5EF4-FFF2-40B4-BE49-F238E27FC236}">
              <a16:creationId xmlns:a16="http://schemas.microsoft.com/office/drawing/2014/main" id="{1AEC346E-E8F0-4A53-865B-906C46026CE9}"/>
            </a:ext>
          </a:extLst>
        </xdr:cNvPr>
        <xdr:cNvSpPr/>
      </xdr:nvSpPr>
      <xdr:spPr bwMode="auto">
        <a:xfrm>
          <a:off x="4748493" y="54772672"/>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122</xdr:row>
      <xdr:rowOff>0</xdr:rowOff>
    </xdr:from>
    <xdr:to>
      <xdr:col>5</xdr:col>
      <xdr:colOff>285750</xdr:colOff>
      <xdr:row>123</xdr:row>
      <xdr:rowOff>114300</xdr:rowOff>
    </xdr:to>
    <xdr:sp macro="" textlink="">
      <xdr:nvSpPr>
        <xdr:cNvPr id="32" name="Rectangle 31">
          <a:extLst>
            <a:ext uri="{FF2B5EF4-FFF2-40B4-BE49-F238E27FC236}">
              <a16:creationId xmlns:a16="http://schemas.microsoft.com/office/drawing/2014/main" id="{D593956C-A25D-41C0-AB48-2BE79011E9C0}"/>
            </a:ext>
          </a:extLst>
        </xdr:cNvPr>
        <xdr:cNvSpPr/>
      </xdr:nvSpPr>
      <xdr:spPr bwMode="auto">
        <a:xfrm>
          <a:off x="6916831" y="54763147"/>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124</xdr:row>
      <xdr:rowOff>0</xdr:rowOff>
    </xdr:from>
    <xdr:to>
      <xdr:col>1</xdr:col>
      <xdr:colOff>447675</xdr:colOff>
      <xdr:row>124</xdr:row>
      <xdr:rowOff>114300</xdr:rowOff>
    </xdr:to>
    <xdr:sp macro="" textlink="">
      <xdr:nvSpPr>
        <xdr:cNvPr id="33" name="Rectangle 32">
          <a:extLst>
            <a:ext uri="{FF2B5EF4-FFF2-40B4-BE49-F238E27FC236}">
              <a16:creationId xmlns:a16="http://schemas.microsoft.com/office/drawing/2014/main" id="{BFD4C4FC-D65D-4544-AB2F-70AB7A191FB9}"/>
            </a:ext>
          </a:extLst>
        </xdr:cNvPr>
        <xdr:cNvSpPr/>
      </xdr:nvSpPr>
      <xdr:spPr bwMode="auto">
        <a:xfrm>
          <a:off x="28575" y="55144147"/>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124</xdr:row>
      <xdr:rowOff>0</xdr:rowOff>
    </xdr:from>
    <xdr:to>
      <xdr:col>2</xdr:col>
      <xdr:colOff>4457700</xdr:colOff>
      <xdr:row>124</xdr:row>
      <xdr:rowOff>104775</xdr:rowOff>
    </xdr:to>
    <xdr:sp macro="" textlink="">
      <xdr:nvSpPr>
        <xdr:cNvPr id="34" name="Rectangle 33">
          <a:extLst>
            <a:ext uri="{FF2B5EF4-FFF2-40B4-BE49-F238E27FC236}">
              <a16:creationId xmlns:a16="http://schemas.microsoft.com/office/drawing/2014/main" id="{B70BABD3-95E9-44DC-AD65-E83BD7D3CCB0}"/>
            </a:ext>
          </a:extLst>
        </xdr:cNvPr>
        <xdr:cNvSpPr/>
      </xdr:nvSpPr>
      <xdr:spPr bwMode="auto">
        <a:xfrm>
          <a:off x="4767543" y="55144147"/>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124</xdr:row>
      <xdr:rowOff>0</xdr:rowOff>
    </xdr:from>
    <xdr:to>
      <xdr:col>2</xdr:col>
      <xdr:colOff>1352550</xdr:colOff>
      <xdr:row>124</xdr:row>
      <xdr:rowOff>123825</xdr:rowOff>
    </xdr:to>
    <xdr:sp macro="" textlink="">
      <xdr:nvSpPr>
        <xdr:cNvPr id="35" name="Rectangle 34">
          <a:extLst>
            <a:ext uri="{FF2B5EF4-FFF2-40B4-BE49-F238E27FC236}">
              <a16:creationId xmlns:a16="http://schemas.microsoft.com/office/drawing/2014/main" id="{103E1978-B3A0-47FC-8853-256EEDDD616A}"/>
            </a:ext>
          </a:extLst>
        </xdr:cNvPr>
        <xdr:cNvSpPr/>
      </xdr:nvSpPr>
      <xdr:spPr bwMode="auto">
        <a:xfrm>
          <a:off x="1652868" y="55144147"/>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124</xdr:row>
      <xdr:rowOff>0</xdr:rowOff>
    </xdr:from>
    <xdr:to>
      <xdr:col>5</xdr:col>
      <xdr:colOff>276225</xdr:colOff>
      <xdr:row>124</xdr:row>
      <xdr:rowOff>123825</xdr:rowOff>
    </xdr:to>
    <xdr:sp macro="" textlink="">
      <xdr:nvSpPr>
        <xdr:cNvPr id="36" name="Rectangle 35">
          <a:extLst>
            <a:ext uri="{FF2B5EF4-FFF2-40B4-BE49-F238E27FC236}">
              <a16:creationId xmlns:a16="http://schemas.microsoft.com/office/drawing/2014/main" id="{0887E844-08F0-4791-A92D-FD8EE90955BC}"/>
            </a:ext>
          </a:extLst>
        </xdr:cNvPr>
        <xdr:cNvSpPr/>
      </xdr:nvSpPr>
      <xdr:spPr bwMode="auto">
        <a:xfrm>
          <a:off x="6916831" y="55144147"/>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124</xdr:row>
      <xdr:rowOff>0</xdr:rowOff>
    </xdr:from>
    <xdr:to>
      <xdr:col>2</xdr:col>
      <xdr:colOff>2914650</xdr:colOff>
      <xdr:row>124</xdr:row>
      <xdr:rowOff>123825</xdr:rowOff>
    </xdr:to>
    <xdr:sp macro="" textlink="">
      <xdr:nvSpPr>
        <xdr:cNvPr id="37" name="Rectangle 36">
          <a:extLst>
            <a:ext uri="{FF2B5EF4-FFF2-40B4-BE49-F238E27FC236}">
              <a16:creationId xmlns:a16="http://schemas.microsoft.com/office/drawing/2014/main" id="{BBEF58C2-6A19-42F9-BF5A-1D7CF367A6E6}"/>
            </a:ext>
          </a:extLst>
        </xdr:cNvPr>
        <xdr:cNvSpPr/>
      </xdr:nvSpPr>
      <xdr:spPr bwMode="auto">
        <a:xfrm>
          <a:off x="3214968" y="55144147"/>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124</xdr:row>
      <xdr:rowOff>0</xdr:rowOff>
    </xdr:from>
    <xdr:to>
      <xdr:col>6</xdr:col>
      <xdr:colOff>1019175</xdr:colOff>
      <xdr:row>124</xdr:row>
      <xdr:rowOff>123825</xdr:rowOff>
    </xdr:to>
    <xdr:sp macro="" textlink="">
      <xdr:nvSpPr>
        <xdr:cNvPr id="38" name="Rectangle 37">
          <a:extLst>
            <a:ext uri="{FF2B5EF4-FFF2-40B4-BE49-F238E27FC236}">
              <a16:creationId xmlns:a16="http://schemas.microsoft.com/office/drawing/2014/main" id="{40A4BC9E-4956-41C3-8629-E9A598A284F8}"/>
            </a:ext>
          </a:extLst>
        </xdr:cNvPr>
        <xdr:cNvSpPr/>
      </xdr:nvSpPr>
      <xdr:spPr bwMode="auto">
        <a:xfrm>
          <a:off x="8443072" y="55144147"/>
          <a:ext cx="107016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59</xdr:row>
      <xdr:rowOff>0</xdr:rowOff>
    </xdr:from>
    <xdr:to>
      <xdr:col>1</xdr:col>
      <xdr:colOff>428625</xdr:colOff>
      <xdr:row>60</xdr:row>
      <xdr:rowOff>114300</xdr:rowOff>
    </xdr:to>
    <xdr:sp macro="" textlink="">
      <xdr:nvSpPr>
        <xdr:cNvPr id="39" name="Rectangle 38">
          <a:extLst>
            <a:ext uri="{FF2B5EF4-FFF2-40B4-BE49-F238E27FC236}">
              <a16:creationId xmlns:a16="http://schemas.microsoft.com/office/drawing/2014/main" id="{3C48820B-F771-42C0-B85D-DCD7592B5280}"/>
            </a:ext>
          </a:extLst>
        </xdr:cNvPr>
        <xdr:cNvSpPr/>
      </xdr:nvSpPr>
      <xdr:spPr bwMode="auto">
        <a:xfrm>
          <a:off x="0" y="546286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59</xdr:row>
      <xdr:rowOff>0</xdr:rowOff>
    </xdr:from>
    <xdr:to>
      <xdr:col>6</xdr:col>
      <xdr:colOff>1020366</xdr:colOff>
      <xdr:row>60</xdr:row>
      <xdr:rowOff>114300</xdr:rowOff>
    </xdr:to>
    <xdr:sp macro="" textlink="">
      <xdr:nvSpPr>
        <xdr:cNvPr id="40" name="Rectangle 39">
          <a:extLst>
            <a:ext uri="{FF2B5EF4-FFF2-40B4-BE49-F238E27FC236}">
              <a16:creationId xmlns:a16="http://schemas.microsoft.com/office/drawing/2014/main" id="{12F14949-444E-41A9-93A4-A5871F691803}"/>
            </a:ext>
          </a:extLst>
        </xdr:cNvPr>
        <xdr:cNvSpPr/>
      </xdr:nvSpPr>
      <xdr:spPr bwMode="auto">
        <a:xfrm>
          <a:off x="8434738" y="54628676"/>
          <a:ext cx="107968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59</xdr:row>
      <xdr:rowOff>0</xdr:rowOff>
    </xdr:from>
    <xdr:to>
      <xdr:col>2</xdr:col>
      <xdr:colOff>1352550</xdr:colOff>
      <xdr:row>60</xdr:row>
      <xdr:rowOff>114300</xdr:rowOff>
    </xdr:to>
    <xdr:sp macro="" textlink="">
      <xdr:nvSpPr>
        <xdr:cNvPr id="41" name="Rectangle 40">
          <a:extLst>
            <a:ext uri="{FF2B5EF4-FFF2-40B4-BE49-F238E27FC236}">
              <a16:creationId xmlns:a16="http://schemas.microsoft.com/office/drawing/2014/main" id="{DE6C772D-5D8B-4C0F-89BE-033B25E5E5CA}"/>
            </a:ext>
          </a:extLst>
        </xdr:cNvPr>
        <xdr:cNvSpPr/>
      </xdr:nvSpPr>
      <xdr:spPr bwMode="auto">
        <a:xfrm>
          <a:off x="1643343" y="5462867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59</xdr:row>
      <xdr:rowOff>9525</xdr:rowOff>
    </xdr:from>
    <xdr:to>
      <xdr:col>2</xdr:col>
      <xdr:colOff>2914650</xdr:colOff>
      <xdr:row>60</xdr:row>
      <xdr:rowOff>123825</xdr:rowOff>
    </xdr:to>
    <xdr:sp macro="" textlink="">
      <xdr:nvSpPr>
        <xdr:cNvPr id="42" name="Rectangle 41">
          <a:extLst>
            <a:ext uri="{FF2B5EF4-FFF2-40B4-BE49-F238E27FC236}">
              <a16:creationId xmlns:a16="http://schemas.microsoft.com/office/drawing/2014/main" id="{12028603-74C7-4AA7-B49D-55FDAC8344AB}"/>
            </a:ext>
          </a:extLst>
        </xdr:cNvPr>
        <xdr:cNvSpPr/>
      </xdr:nvSpPr>
      <xdr:spPr bwMode="auto">
        <a:xfrm>
          <a:off x="3205443" y="546382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59</xdr:row>
      <xdr:rowOff>9525</xdr:rowOff>
    </xdr:from>
    <xdr:to>
      <xdr:col>2</xdr:col>
      <xdr:colOff>4457700</xdr:colOff>
      <xdr:row>60</xdr:row>
      <xdr:rowOff>123825</xdr:rowOff>
    </xdr:to>
    <xdr:sp macro="" textlink="">
      <xdr:nvSpPr>
        <xdr:cNvPr id="43" name="Rectangle 42">
          <a:extLst>
            <a:ext uri="{FF2B5EF4-FFF2-40B4-BE49-F238E27FC236}">
              <a16:creationId xmlns:a16="http://schemas.microsoft.com/office/drawing/2014/main" id="{229634EC-3531-4C8C-9D8C-CC59DB6BA8B0}"/>
            </a:ext>
          </a:extLst>
        </xdr:cNvPr>
        <xdr:cNvSpPr/>
      </xdr:nvSpPr>
      <xdr:spPr bwMode="auto">
        <a:xfrm>
          <a:off x="4748493" y="546382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59</xdr:row>
      <xdr:rowOff>0</xdr:rowOff>
    </xdr:from>
    <xdr:to>
      <xdr:col>5</xdr:col>
      <xdr:colOff>285750</xdr:colOff>
      <xdr:row>60</xdr:row>
      <xdr:rowOff>114300</xdr:rowOff>
    </xdr:to>
    <xdr:sp macro="" textlink="">
      <xdr:nvSpPr>
        <xdr:cNvPr id="44" name="Rectangle 43">
          <a:extLst>
            <a:ext uri="{FF2B5EF4-FFF2-40B4-BE49-F238E27FC236}">
              <a16:creationId xmlns:a16="http://schemas.microsoft.com/office/drawing/2014/main" id="{CED9E5BE-4703-4102-BFE7-70006F5FA3D1}"/>
            </a:ext>
          </a:extLst>
        </xdr:cNvPr>
        <xdr:cNvSpPr/>
      </xdr:nvSpPr>
      <xdr:spPr bwMode="auto">
        <a:xfrm>
          <a:off x="6916831" y="546286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61</xdr:row>
      <xdr:rowOff>0</xdr:rowOff>
    </xdr:from>
    <xdr:to>
      <xdr:col>1</xdr:col>
      <xdr:colOff>447675</xdr:colOff>
      <xdr:row>61</xdr:row>
      <xdr:rowOff>114300</xdr:rowOff>
    </xdr:to>
    <xdr:sp macro="" textlink="">
      <xdr:nvSpPr>
        <xdr:cNvPr id="45" name="Rectangle 44">
          <a:extLst>
            <a:ext uri="{FF2B5EF4-FFF2-40B4-BE49-F238E27FC236}">
              <a16:creationId xmlns:a16="http://schemas.microsoft.com/office/drawing/2014/main" id="{3D0B2171-C437-4237-97DF-FFB37CC07806}"/>
            </a:ext>
          </a:extLst>
        </xdr:cNvPr>
        <xdr:cNvSpPr/>
      </xdr:nvSpPr>
      <xdr:spPr bwMode="auto">
        <a:xfrm>
          <a:off x="28575" y="55009676"/>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61</xdr:row>
      <xdr:rowOff>0</xdr:rowOff>
    </xdr:from>
    <xdr:to>
      <xdr:col>2</xdr:col>
      <xdr:colOff>4457700</xdr:colOff>
      <xdr:row>61</xdr:row>
      <xdr:rowOff>104775</xdr:rowOff>
    </xdr:to>
    <xdr:sp macro="" textlink="">
      <xdr:nvSpPr>
        <xdr:cNvPr id="46" name="Rectangle 45">
          <a:extLst>
            <a:ext uri="{FF2B5EF4-FFF2-40B4-BE49-F238E27FC236}">
              <a16:creationId xmlns:a16="http://schemas.microsoft.com/office/drawing/2014/main" id="{16455B57-266F-41CF-A302-837DF85486DC}"/>
            </a:ext>
          </a:extLst>
        </xdr:cNvPr>
        <xdr:cNvSpPr/>
      </xdr:nvSpPr>
      <xdr:spPr bwMode="auto">
        <a:xfrm>
          <a:off x="4767543" y="55009676"/>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61</xdr:row>
      <xdr:rowOff>0</xdr:rowOff>
    </xdr:from>
    <xdr:to>
      <xdr:col>2</xdr:col>
      <xdr:colOff>1352550</xdr:colOff>
      <xdr:row>61</xdr:row>
      <xdr:rowOff>123825</xdr:rowOff>
    </xdr:to>
    <xdr:sp macro="" textlink="">
      <xdr:nvSpPr>
        <xdr:cNvPr id="47" name="Rectangle 46">
          <a:extLst>
            <a:ext uri="{FF2B5EF4-FFF2-40B4-BE49-F238E27FC236}">
              <a16:creationId xmlns:a16="http://schemas.microsoft.com/office/drawing/2014/main" id="{534B4BCA-B3E9-42C1-A29B-6F8E9E2F1309}"/>
            </a:ext>
          </a:extLst>
        </xdr:cNvPr>
        <xdr:cNvSpPr/>
      </xdr:nvSpPr>
      <xdr:spPr bwMode="auto">
        <a:xfrm>
          <a:off x="1652868" y="550096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61</xdr:row>
      <xdr:rowOff>0</xdr:rowOff>
    </xdr:from>
    <xdr:to>
      <xdr:col>5</xdr:col>
      <xdr:colOff>276225</xdr:colOff>
      <xdr:row>61</xdr:row>
      <xdr:rowOff>123825</xdr:rowOff>
    </xdr:to>
    <xdr:sp macro="" textlink="">
      <xdr:nvSpPr>
        <xdr:cNvPr id="48" name="Rectangle 47">
          <a:extLst>
            <a:ext uri="{FF2B5EF4-FFF2-40B4-BE49-F238E27FC236}">
              <a16:creationId xmlns:a16="http://schemas.microsoft.com/office/drawing/2014/main" id="{CE71C01A-6213-41F4-871E-EEA3493FF18F}"/>
            </a:ext>
          </a:extLst>
        </xdr:cNvPr>
        <xdr:cNvSpPr/>
      </xdr:nvSpPr>
      <xdr:spPr bwMode="auto">
        <a:xfrm>
          <a:off x="6916831" y="55009676"/>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61</xdr:row>
      <xdr:rowOff>0</xdr:rowOff>
    </xdr:from>
    <xdr:to>
      <xdr:col>2</xdr:col>
      <xdr:colOff>2914650</xdr:colOff>
      <xdr:row>61</xdr:row>
      <xdr:rowOff>123825</xdr:rowOff>
    </xdr:to>
    <xdr:sp macro="" textlink="">
      <xdr:nvSpPr>
        <xdr:cNvPr id="49" name="Rectangle 48">
          <a:extLst>
            <a:ext uri="{FF2B5EF4-FFF2-40B4-BE49-F238E27FC236}">
              <a16:creationId xmlns:a16="http://schemas.microsoft.com/office/drawing/2014/main" id="{D6890BEF-641E-4CA3-9C08-D182342D5351}"/>
            </a:ext>
          </a:extLst>
        </xdr:cNvPr>
        <xdr:cNvSpPr/>
      </xdr:nvSpPr>
      <xdr:spPr bwMode="auto">
        <a:xfrm>
          <a:off x="3214968" y="550096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61</xdr:row>
      <xdr:rowOff>0</xdr:rowOff>
    </xdr:from>
    <xdr:to>
      <xdr:col>6</xdr:col>
      <xdr:colOff>1019175</xdr:colOff>
      <xdr:row>61</xdr:row>
      <xdr:rowOff>123825</xdr:rowOff>
    </xdr:to>
    <xdr:sp macro="" textlink="">
      <xdr:nvSpPr>
        <xdr:cNvPr id="50" name="Rectangle 49">
          <a:extLst>
            <a:ext uri="{FF2B5EF4-FFF2-40B4-BE49-F238E27FC236}">
              <a16:creationId xmlns:a16="http://schemas.microsoft.com/office/drawing/2014/main" id="{E30B21BE-690B-43B8-8319-2D40072EC19C}"/>
            </a:ext>
          </a:extLst>
        </xdr:cNvPr>
        <xdr:cNvSpPr/>
      </xdr:nvSpPr>
      <xdr:spPr bwMode="auto">
        <a:xfrm>
          <a:off x="8443072" y="55009676"/>
          <a:ext cx="1070162"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372</xdr:row>
      <xdr:rowOff>0</xdr:rowOff>
    </xdr:from>
    <xdr:to>
      <xdr:col>1</xdr:col>
      <xdr:colOff>428625</xdr:colOff>
      <xdr:row>373</xdr:row>
      <xdr:rowOff>114300</xdr:rowOff>
    </xdr:to>
    <xdr:sp macro="" textlink="">
      <xdr:nvSpPr>
        <xdr:cNvPr id="14" name="Rectangle 13">
          <a:extLst>
            <a:ext uri="{FF2B5EF4-FFF2-40B4-BE49-F238E27FC236}">
              <a16:creationId xmlns:a16="http://schemas.microsoft.com/office/drawing/2014/main" id="{FAA4AE8E-DAF5-4224-AFA5-FACC2A64488E}"/>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372</xdr:row>
      <xdr:rowOff>0</xdr:rowOff>
    </xdr:from>
    <xdr:to>
      <xdr:col>6</xdr:col>
      <xdr:colOff>1020366</xdr:colOff>
      <xdr:row>373</xdr:row>
      <xdr:rowOff>114300</xdr:rowOff>
    </xdr:to>
    <xdr:sp macro="" textlink="">
      <xdr:nvSpPr>
        <xdr:cNvPr id="15" name="Rectangle 14">
          <a:extLst>
            <a:ext uri="{FF2B5EF4-FFF2-40B4-BE49-F238E27FC236}">
              <a16:creationId xmlns:a16="http://schemas.microsoft.com/office/drawing/2014/main" id="{9B5A76FF-1746-4EEC-954D-7C0863A48921}"/>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372</xdr:row>
      <xdr:rowOff>0</xdr:rowOff>
    </xdr:from>
    <xdr:to>
      <xdr:col>2</xdr:col>
      <xdr:colOff>1352550</xdr:colOff>
      <xdr:row>373</xdr:row>
      <xdr:rowOff>114300</xdr:rowOff>
    </xdr:to>
    <xdr:sp macro="" textlink="">
      <xdr:nvSpPr>
        <xdr:cNvPr id="16" name="Rectangle 15">
          <a:extLst>
            <a:ext uri="{FF2B5EF4-FFF2-40B4-BE49-F238E27FC236}">
              <a16:creationId xmlns:a16="http://schemas.microsoft.com/office/drawing/2014/main" id="{4F528BD8-BB90-4836-B670-C5A9262F24E6}"/>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372</xdr:row>
      <xdr:rowOff>9525</xdr:rowOff>
    </xdr:from>
    <xdr:to>
      <xdr:col>2</xdr:col>
      <xdr:colOff>2914650</xdr:colOff>
      <xdr:row>373</xdr:row>
      <xdr:rowOff>123825</xdr:rowOff>
    </xdr:to>
    <xdr:sp macro="" textlink="">
      <xdr:nvSpPr>
        <xdr:cNvPr id="17" name="Rectangle 16">
          <a:extLst>
            <a:ext uri="{FF2B5EF4-FFF2-40B4-BE49-F238E27FC236}">
              <a16:creationId xmlns:a16="http://schemas.microsoft.com/office/drawing/2014/main" id="{DC52C44C-18C7-47B9-89D5-AE4E8087D124}"/>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372</xdr:row>
      <xdr:rowOff>9525</xdr:rowOff>
    </xdr:from>
    <xdr:to>
      <xdr:col>2</xdr:col>
      <xdr:colOff>4457700</xdr:colOff>
      <xdr:row>373</xdr:row>
      <xdr:rowOff>123825</xdr:rowOff>
    </xdr:to>
    <xdr:sp macro="" textlink="">
      <xdr:nvSpPr>
        <xdr:cNvPr id="18" name="Rectangle 17">
          <a:extLst>
            <a:ext uri="{FF2B5EF4-FFF2-40B4-BE49-F238E27FC236}">
              <a16:creationId xmlns:a16="http://schemas.microsoft.com/office/drawing/2014/main" id="{8AF2C7DA-E1F8-476F-BF93-45A68A6F2BFC}"/>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372</xdr:row>
      <xdr:rowOff>0</xdr:rowOff>
    </xdr:from>
    <xdr:to>
      <xdr:col>5</xdr:col>
      <xdr:colOff>285750</xdr:colOff>
      <xdr:row>373</xdr:row>
      <xdr:rowOff>114300</xdr:rowOff>
    </xdr:to>
    <xdr:sp macro="" textlink="">
      <xdr:nvSpPr>
        <xdr:cNvPr id="19" name="Rectangle 18">
          <a:extLst>
            <a:ext uri="{FF2B5EF4-FFF2-40B4-BE49-F238E27FC236}">
              <a16:creationId xmlns:a16="http://schemas.microsoft.com/office/drawing/2014/main" id="{D295167B-2B16-4E78-B096-77A4DE8D6171}"/>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374</xdr:row>
      <xdr:rowOff>0</xdr:rowOff>
    </xdr:from>
    <xdr:to>
      <xdr:col>1</xdr:col>
      <xdr:colOff>447675</xdr:colOff>
      <xdr:row>374</xdr:row>
      <xdr:rowOff>114300</xdr:rowOff>
    </xdr:to>
    <xdr:sp macro="" textlink="">
      <xdr:nvSpPr>
        <xdr:cNvPr id="20" name="Rectangle 19">
          <a:extLst>
            <a:ext uri="{FF2B5EF4-FFF2-40B4-BE49-F238E27FC236}">
              <a16:creationId xmlns:a16="http://schemas.microsoft.com/office/drawing/2014/main" id="{FE24F62D-1A5F-457F-B239-58BF76152D47}"/>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374</xdr:row>
      <xdr:rowOff>0</xdr:rowOff>
    </xdr:from>
    <xdr:to>
      <xdr:col>2</xdr:col>
      <xdr:colOff>4457700</xdr:colOff>
      <xdr:row>374</xdr:row>
      <xdr:rowOff>104775</xdr:rowOff>
    </xdr:to>
    <xdr:sp macro="" textlink="">
      <xdr:nvSpPr>
        <xdr:cNvPr id="21" name="Rectangle 20">
          <a:extLst>
            <a:ext uri="{FF2B5EF4-FFF2-40B4-BE49-F238E27FC236}">
              <a16:creationId xmlns:a16="http://schemas.microsoft.com/office/drawing/2014/main" id="{D8EF8D70-11AE-4D47-8D28-38F71513E3AB}"/>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374</xdr:row>
      <xdr:rowOff>0</xdr:rowOff>
    </xdr:from>
    <xdr:to>
      <xdr:col>2</xdr:col>
      <xdr:colOff>1352550</xdr:colOff>
      <xdr:row>374</xdr:row>
      <xdr:rowOff>123825</xdr:rowOff>
    </xdr:to>
    <xdr:sp macro="" textlink="">
      <xdr:nvSpPr>
        <xdr:cNvPr id="22" name="Rectangle 21">
          <a:extLst>
            <a:ext uri="{FF2B5EF4-FFF2-40B4-BE49-F238E27FC236}">
              <a16:creationId xmlns:a16="http://schemas.microsoft.com/office/drawing/2014/main" id="{58AEF438-057E-40DF-AE08-821238FDD0D8}"/>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374</xdr:row>
      <xdr:rowOff>0</xdr:rowOff>
    </xdr:from>
    <xdr:to>
      <xdr:col>5</xdr:col>
      <xdr:colOff>276225</xdr:colOff>
      <xdr:row>374</xdr:row>
      <xdr:rowOff>123825</xdr:rowOff>
    </xdr:to>
    <xdr:sp macro="" textlink="">
      <xdr:nvSpPr>
        <xdr:cNvPr id="23" name="Rectangle 22">
          <a:extLst>
            <a:ext uri="{FF2B5EF4-FFF2-40B4-BE49-F238E27FC236}">
              <a16:creationId xmlns:a16="http://schemas.microsoft.com/office/drawing/2014/main" id="{FCF4C818-6921-4869-A657-7F019ECD4690}"/>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374</xdr:row>
      <xdr:rowOff>0</xdr:rowOff>
    </xdr:from>
    <xdr:to>
      <xdr:col>2</xdr:col>
      <xdr:colOff>2914650</xdr:colOff>
      <xdr:row>374</xdr:row>
      <xdr:rowOff>123825</xdr:rowOff>
    </xdr:to>
    <xdr:sp macro="" textlink="">
      <xdr:nvSpPr>
        <xdr:cNvPr id="24" name="Rectangle 23">
          <a:extLst>
            <a:ext uri="{FF2B5EF4-FFF2-40B4-BE49-F238E27FC236}">
              <a16:creationId xmlns:a16="http://schemas.microsoft.com/office/drawing/2014/main" id="{6EA1E7F4-1479-4AC2-98C4-5627C4A137C0}"/>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374</xdr:row>
      <xdr:rowOff>0</xdr:rowOff>
    </xdr:from>
    <xdr:to>
      <xdr:col>6</xdr:col>
      <xdr:colOff>1019175</xdr:colOff>
      <xdr:row>374</xdr:row>
      <xdr:rowOff>123825</xdr:rowOff>
    </xdr:to>
    <xdr:sp macro="" textlink="">
      <xdr:nvSpPr>
        <xdr:cNvPr id="25" name="Rectangle 24">
          <a:extLst>
            <a:ext uri="{FF2B5EF4-FFF2-40B4-BE49-F238E27FC236}">
              <a16:creationId xmlns:a16="http://schemas.microsoft.com/office/drawing/2014/main" id="{C0B5F54D-2A4A-4D81-A376-CF4F8B51CE88}"/>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5467350</xdr:colOff>
      <xdr:row>0</xdr:row>
      <xdr:rowOff>85725</xdr:rowOff>
    </xdr:from>
    <xdr:to>
      <xdr:col>4</xdr:col>
      <xdr:colOff>575981</xdr:colOff>
      <xdr:row>1</xdr:row>
      <xdr:rowOff>565470</xdr:rowOff>
    </xdr:to>
    <xdr:pic>
      <xdr:nvPicPr>
        <xdr:cNvPr id="26" name="Picture 25">
          <a:extLst>
            <a:ext uri="{FF2B5EF4-FFF2-40B4-BE49-F238E27FC236}">
              <a16:creationId xmlns:a16="http://schemas.microsoft.com/office/drawing/2014/main" id="{1960BF99-C02C-D6E2-903D-B07E15824567}"/>
            </a:ext>
          </a:extLst>
        </xdr:cNvPr>
        <xdr:cNvPicPr>
          <a:picLocks noChangeAspect="1"/>
        </xdr:cNvPicPr>
      </xdr:nvPicPr>
      <xdr:blipFill>
        <a:blip xmlns:r="http://schemas.openxmlformats.org/officeDocument/2006/relationships" r:embed="rId1"/>
        <a:stretch>
          <a:fillRect/>
        </a:stretch>
      </xdr:blipFill>
      <xdr:spPr>
        <a:xfrm>
          <a:off x="6829425" y="85725"/>
          <a:ext cx="1024217" cy="755970"/>
        </a:xfrm>
        <a:prstGeom prst="rect">
          <a:avLst/>
        </a:prstGeom>
      </xdr:spPr>
    </xdr:pic>
    <xdr:clientData/>
  </xdr:twoCellAnchor>
  <xdr:twoCellAnchor>
    <xdr:from>
      <xdr:col>0</xdr:col>
      <xdr:colOff>0</xdr:colOff>
      <xdr:row>308</xdr:row>
      <xdr:rowOff>0</xdr:rowOff>
    </xdr:from>
    <xdr:to>
      <xdr:col>1</xdr:col>
      <xdr:colOff>428625</xdr:colOff>
      <xdr:row>309</xdr:row>
      <xdr:rowOff>114300</xdr:rowOff>
    </xdr:to>
    <xdr:sp macro="" textlink="">
      <xdr:nvSpPr>
        <xdr:cNvPr id="2" name="Rectangle 1">
          <a:extLst>
            <a:ext uri="{FF2B5EF4-FFF2-40B4-BE49-F238E27FC236}">
              <a16:creationId xmlns:a16="http://schemas.microsoft.com/office/drawing/2014/main" id="{F1F6FE91-1ACB-4B9F-9F5F-E2F5194997F2}"/>
            </a:ext>
          </a:extLst>
        </xdr:cNvPr>
        <xdr:cNvSpPr/>
      </xdr:nvSpPr>
      <xdr:spPr bwMode="auto">
        <a:xfrm>
          <a:off x="0" y="82968353"/>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308</xdr:row>
      <xdr:rowOff>0</xdr:rowOff>
    </xdr:from>
    <xdr:to>
      <xdr:col>6</xdr:col>
      <xdr:colOff>1020366</xdr:colOff>
      <xdr:row>309</xdr:row>
      <xdr:rowOff>114300</xdr:rowOff>
    </xdr:to>
    <xdr:sp macro="" textlink="">
      <xdr:nvSpPr>
        <xdr:cNvPr id="3" name="Rectangle 2">
          <a:extLst>
            <a:ext uri="{FF2B5EF4-FFF2-40B4-BE49-F238E27FC236}">
              <a16:creationId xmlns:a16="http://schemas.microsoft.com/office/drawing/2014/main" id="{664D602C-78BD-41DD-837C-027E18F90C45}"/>
            </a:ext>
          </a:extLst>
        </xdr:cNvPr>
        <xdr:cNvSpPr/>
      </xdr:nvSpPr>
      <xdr:spPr bwMode="auto">
        <a:xfrm>
          <a:off x="8300267" y="82968353"/>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308</xdr:row>
      <xdr:rowOff>0</xdr:rowOff>
    </xdr:from>
    <xdr:to>
      <xdr:col>2</xdr:col>
      <xdr:colOff>1352550</xdr:colOff>
      <xdr:row>309</xdr:row>
      <xdr:rowOff>114300</xdr:rowOff>
    </xdr:to>
    <xdr:sp macro="" textlink="">
      <xdr:nvSpPr>
        <xdr:cNvPr id="4" name="Rectangle 3">
          <a:extLst>
            <a:ext uri="{FF2B5EF4-FFF2-40B4-BE49-F238E27FC236}">
              <a16:creationId xmlns:a16="http://schemas.microsoft.com/office/drawing/2014/main" id="{EA6B4279-95B3-4CF7-B9C6-C9F631F7012C}"/>
            </a:ext>
          </a:extLst>
        </xdr:cNvPr>
        <xdr:cNvSpPr/>
      </xdr:nvSpPr>
      <xdr:spPr bwMode="auto">
        <a:xfrm>
          <a:off x="1643343" y="8296835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308</xdr:row>
      <xdr:rowOff>9525</xdr:rowOff>
    </xdr:from>
    <xdr:to>
      <xdr:col>2</xdr:col>
      <xdr:colOff>2914650</xdr:colOff>
      <xdr:row>309</xdr:row>
      <xdr:rowOff>123825</xdr:rowOff>
    </xdr:to>
    <xdr:sp macro="" textlink="">
      <xdr:nvSpPr>
        <xdr:cNvPr id="5" name="Rectangle 4">
          <a:extLst>
            <a:ext uri="{FF2B5EF4-FFF2-40B4-BE49-F238E27FC236}">
              <a16:creationId xmlns:a16="http://schemas.microsoft.com/office/drawing/2014/main" id="{597925D5-0C43-4141-9673-EE85AED7908C}"/>
            </a:ext>
          </a:extLst>
        </xdr:cNvPr>
        <xdr:cNvSpPr/>
      </xdr:nvSpPr>
      <xdr:spPr bwMode="auto">
        <a:xfrm>
          <a:off x="3205443" y="8297787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308</xdr:row>
      <xdr:rowOff>9525</xdr:rowOff>
    </xdr:from>
    <xdr:to>
      <xdr:col>2</xdr:col>
      <xdr:colOff>4457700</xdr:colOff>
      <xdr:row>309</xdr:row>
      <xdr:rowOff>123825</xdr:rowOff>
    </xdr:to>
    <xdr:sp macro="" textlink="">
      <xdr:nvSpPr>
        <xdr:cNvPr id="6" name="Rectangle 5">
          <a:extLst>
            <a:ext uri="{FF2B5EF4-FFF2-40B4-BE49-F238E27FC236}">
              <a16:creationId xmlns:a16="http://schemas.microsoft.com/office/drawing/2014/main" id="{746E897E-F781-493F-B558-656874E8700B}"/>
            </a:ext>
          </a:extLst>
        </xdr:cNvPr>
        <xdr:cNvSpPr/>
      </xdr:nvSpPr>
      <xdr:spPr bwMode="auto">
        <a:xfrm>
          <a:off x="4748493" y="8297787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308</xdr:row>
      <xdr:rowOff>0</xdr:rowOff>
    </xdr:from>
    <xdr:to>
      <xdr:col>5</xdr:col>
      <xdr:colOff>285750</xdr:colOff>
      <xdr:row>309</xdr:row>
      <xdr:rowOff>114300</xdr:rowOff>
    </xdr:to>
    <xdr:sp macro="" textlink="">
      <xdr:nvSpPr>
        <xdr:cNvPr id="7" name="Rectangle 6">
          <a:extLst>
            <a:ext uri="{FF2B5EF4-FFF2-40B4-BE49-F238E27FC236}">
              <a16:creationId xmlns:a16="http://schemas.microsoft.com/office/drawing/2014/main" id="{BB4FF11E-23E3-4775-8CD5-23F2DBADED22}"/>
            </a:ext>
          </a:extLst>
        </xdr:cNvPr>
        <xdr:cNvSpPr/>
      </xdr:nvSpPr>
      <xdr:spPr bwMode="auto">
        <a:xfrm>
          <a:off x="6782360" y="82968353"/>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310</xdr:row>
      <xdr:rowOff>0</xdr:rowOff>
    </xdr:from>
    <xdr:to>
      <xdr:col>1</xdr:col>
      <xdr:colOff>447675</xdr:colOff>
      <xdr:row>310</xdr:row>
      <xdr:rowOff>114300</xdr:rowOff>
    </xdr:to>
    <xdr:sp macro="" textlink="">
      <xdr:nvSpPr>
        <xdr:cNvPr id="8" name="Rectangle 7">
          <a:extLst>
            <a:ext uri="{FF2B5EF4-FFF2-40B4-BE49-F238E27FC236}">
              <a16:creationId xmlns:a16="http://schemas.microsoft.com/office/drawing/2014/main" id="{F3925985-B144-465D-9C74-1FB90898829C}"/>
            </a:ext>
          </a:extLst>
        </xdr:cNvPr>
        <xdr:cNvSpPr/>
      </xdr:nvSpPr>
      <xdr:spPr bwMode="auto">
        <a:xfrm>
          <a:off x="28575" y="83349353"/>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310</xdr:row>
      <xdr:rowOff>0</xdr:rowOff>
    </xdr:from>
    <xdr:to>
      <xdr:col>2</xdr:col>
      <xdr:colOff>4457700</xdr:colOff>
      <xdr:row>310</xdr:row>
      <xdr:rowOff>104775</xdr:rowOff>
    </xdr:to>
    <xdr:sp macro="" textlink="">
      <xdr:nvSpPr>
        <xdr:cNvPr id="9" name="Rectangle 8">
          <a:extLst>
            <a:ext uri="{FF2B5EF4-FFF2-40B4-BE49-F238E27FC236}">
              <a16:creationId xmlns:a16="http://schemas.microsoft.com/office/drawing/2014/main" id="{BC74B950-2A55-4749-8A6B-CFEE9A2AE52C}"/>
            </a:ext>
          </a:extLst>
        </xdr:cNvPr>
        <xdr:cNvSpPr/>
      </xdr:nvSpPr>
      <xdr:spPr bwMode="auto">
        <a:xfrm>
          <a:off x="4767543" y="83349353"/>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310</xdr:row>
      <xdr:rowOff>0</xdr:rowOff>
    </xdr:from>
    <xdr:to>
      <xdr:col>2</xdr:col>
      <xdr:colOff>1352550</xdr:colOff>
      <xdr:row>310</xdr:row>
      <xdr:rowOff>123825</xdr:rowOff>
    </xdr:to>
    <xdr:sp macro="" textlink="">
      <xdr:nvSpPr>
        <xdr:cNvPr id="10" name="Rectangle 9">
          <a:extLst>
            <a:ext uri="{FF2B5EF4-FFF2-40B4-BE49-F238E27FC236}">
              <a16:creationId xmlns:a16="http://schemas.microsoft.com/office/drawing/2014/main" id="{30337B90-86F9-47F5-8BC2-528092BCAEBE}"/>
            </a:ext>
          </a:extLst>
        </xdr:cNvPr>
        <xdr:cNvSpPr/>
      </xdr:nvSpPr>
      <xdr:spPr bwMode="auto">
        <a:xfrm>
          <a:off x="1652868" y="83349353"/>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310</xdr:row>
      <xdr:rowOff>0</xdr:rowOff>
    </xdr:from>
    <xdr:to>
      <xdr:col>5</xdr:col>
      <xdr:colOff>276225</xdr:colOff>
      <xdr:row>310</xdr:row>
      <xdr:rowOff>123825</xdr:rowOff>
    </xdr:to>
    <xdr:sp macro="" textlink="">
      <xdr:nvSpPr>
        <xdr:cNvPr id="11" name="Rectangle 10">
          <a:extLst>
            <a:ext uri="{FF2B5EF4-FFF2-40B4-BE49-F238E27FC236}">
              <a16:creationId xmlns:a16="http://schemas.microsoft.com/office/drawing/2014/main" id="{781189D2-69A0-4585-8A5E-C72FA985321C}"/>
            </a:ext>
          </a:extLst>
        </xdr:cNvPr>
        <xdr:cNvSpPr/>
      </xdr:nvSpPr>
      <xdr:spPr bwMode="auto">
        <a:xfrm>
          <a:off x="6782360" y="83349353"/>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310</xdr:row>
      <xdr:rowOff>0</xdr:rowOff>
    </xdr:from>
    <xdr:to>
      <xdr:col>2</xdr:col>
      <xdr:colOff>2914650</xdr:colOff>
      <xdr:row>310</xdr:row>
      <xdr:rowOff>123825</xdr:rowOff>
    </xdr:to>
    <xdr:sp macro="" textlink="">
      <xdr:nvSpPr>
        <xdr:cNvPr id="12" name="Rectangle 11">
          <a:extLst>
            <a:ext uri="{FF2B5EF4-FFF2-40B4-BE49-F238E27FC236}">
              <a16:creationId xmlns:a16="http://schemas.microsoft.com/office/drawing/2014/main" id="{DBBACD40-2FD0-4B26-B594-0C2A21BCACE1}"/>
            </a:ext>
          </a:extLst>
        </xdr:cNvPr>
        <xdr:cNvSpPr/>
      </xdr:nvSpPr>
      <xdr:spPr bwMode="auto">
        <a:xfrm>
          <a:off x="3214968" y="83349353"/>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310</xdr:row>
      <xdr:rowOff>0</xdr:rowOff>
    </xdr:from>
    <xdr:to>
      <xdr:col>6</xdr:col>
      <xdr:colOff>1019175</xdr:colOff>
      <xdr:row>310</xdr:row>
      <xdr:rowOff>123825</xdr:rowOff>
    </xdr:to>
    <xdr:sp macro="" textlink="">
      <xdr:nvSpPr>
        <xdr:cNvPr id="13" name="Rectangle 12">
          <a:extLst>
            <a:ext uri="{FF2B5EF4-FFF2-40B4-BE49-F238E27FC236}">
              <a16:creationId xmlns:a16="http://schemas.microsoft.com/office/drawing/2014/main" id="{294CE592-0273-4579-B181-4DD04EAF4F3F}"/>
            </a:ext>
          </a:extLst>
        </xdr:cNvPr>
        <xdr:cNvSpPr/>
      </xdr:nvSpPr>
      <xdr:spPr bwMode="auto">
        <a:xfrm>
          <a:off x="8308601" y="83349353"/>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246</xdr:row>
      <xdr:rowOff>0</xdr:rowOff>
    </xdr:from>
    <xdr:to>
      <xdr:col>1</xdr:col>
      <xdr:colOff>428625</xdr:colOff>
      <xdr:row>247</xdr:row>
      <xdr:rowOff>114300</xdr:rowOff>
    </xdr:to>
    <xdr:sp macro="" textlink="">
      <xdr:nvSpPr>
        <xdr:cNvPr id="27" name="Rectangle 26">
          <a:extLst>
            <a:ext uri="{FF2B5EF4-FFF2-40B4-BE49-F238E27FC236}">
              <a16:creationId xmlns:a16="http://schemas.microsoft.com/office/drawing/2014/main" id="{AA7CA913-92FE-47E7-B187-6AEC5BD08E31}"/>
            </a:ext>
          </a:extLst>
        </xdr:cNvPr>
        <xdr:cNvSpPr/>
      </xdr:nvSpPr>
      <xdr:spPr bwMode="auto">
        <a:xfrm>
          <a:off x="0" y="82475294"/>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246</xdr:row>
      <xdr:rowOff>0</xdr:rowOff>
    </xdr:from>
    <xdr:to>
      <xdr:col>6</xdr:col>
      <xdr:colOff>1020366</xdr:colOff>
      <xdr:row>247</xdr:row>
      <xdr:rowOff>114300</xdr:rowOff>
    </xdr:to>
    <xdr:sp macro="" textlink="">
      <xdr:nvSpPr>
        <xdr:cNvPr id="28" name="Rectangle 27">
          <a:extLst>
            <a:ext uri="{FF2B5EF4-FFF2-40B4-BE49-F238E27FC236}">
              <a16:creationId xmlns:a16="http://schemas.microsoft.com/office/drawing/2014/main" id="{5247E67B-BBDD-4C61-B595-F85B5DACE69F}"/>
            </a:ext>
          </a:extLst>
        </xdr:cNvPr>
        <xdr:cNvSpPr/>
      </xdr:nvSpPr>
      <xdr:spPr bwMode="auto">
        <a:xfrm>
          <a:off x="8300267" y="82475294"/>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246</xdr:row>
      <xdr:rowOff>0</xdr:rowOff>
    </xdr:from>
    <xdr:to>
      <xdr:col>2</xdr:col>
      <xdr:colOff>1352550</xdr:colOff>
      <xdr:row>247</xdr:row>
      <xdr:rowOff>114300</xdr:rowOff>
    </xdr:to>
    <xdr:sp macro="" textlink="">
      <xdr:nvSpPr>
        <xdr:cNvPr id="29" name="Rectangle 28">
          <a:extLst>
            <a:ext uri="{FF2B5EF4-FFF2-40B4-BE49-F238E27FC236}">
              <a16:creationId xmlns:a16="http://schemas.microsoft.com/office/drawing/2014/main" id="{4F83DA93-66B9-4352-868E-C1719DB920D8}"/>
            </a:ext>
          </a:extLst>
        </xdr:cNvPr>
        <xdr:cNvSpPr/>
      </xdr:nvSpPr>
      <xdr:spPr bwMode="auto">
        <a:xfrm>
          <a:off x="1643343" y="8247529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246</xdr:row>
      <xdr:rowOff>9525</xdr:rowOff>
    </xdr:from>
    <xdr:to>
      <xdr:col>2</xdr:col>
      <xdr:colOff>2914650</xdr:colOff>
      <xdr:row>247</xdr:row>
      <xdr:rowOff>123825</xdr:rowOff>
    </xdr:to>
    <xdr:sp macro="" textlink="">
      <xdr:nvSpPr>
        <xdr:cNvPr id="30" name="Rectangle 29">
          <a:extLst>
            <a:ext uri="{FF2B5EF4-FFF2-40B4-BE49-F238E27FC236}">
              <a16:creationId xmlns:a16="http://schemas.microsoft.com/office/drawing/2014/main" id="{CFAC8498-7E90-4E2F-9491-FFE2C5643B24}"/>
            </a:ext>
          </a:extLst>
        </xdr:cNvPr>
        <xdr:cNvSpPr/>
      </xdr:nvSpPr>
      <xdr:spPr bwMode="auto">
        <a:xfrm>
          <a:off x="3205443" y="8248481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246</xdr:row>
      <xdr:rowOff>9525</xdr:rowOff>
    </xdr:from>
    <xdr:to>
      <xdr:col>2</xdr:col>
      <xdr:colOff>4457700</xdr:colOff>
      <xdr:row>247</xdr:row>
      <xdr:rowOff>123825</xdr:rowOff>
    </xdr:to>
    <xdr:sp macro="" textlink="">
      <xdr:nvSpPr>
        <xdr:cNvPr id="31" name="Rectangle 30">
          <a:extLst>
            <a:ext uri="{FF2B5EF4-FFF2-40B4-BE49-F238E27FC236}">
              <a16:creationId xmlns:a16="http://schemas.microsoft.com/office/drawing/2014/main" id="{56051A2F-7BE1-4EE9-AAC0-CC4821AF68BD}"/>
            </a:ext>
          </a:extLst>
        </xdr:cNvPr>
        <xdr:cNvSpPr/>
      </xdr:nvSpPr>
      <xdr:spPr bwMode="auto">
        <a:xfrm>
          <a:off x="4748493" y="8248481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246</xdr:row>
      <xdr:rowOff>0</xdr:rowOff>
    </xdr:from>
    <xdr:to>
      <xdr:col>5</xdr:col>
      <xdr:colOff>285750</xdr:colOff>
      <xdr:row>247</xdr:row>
      <xdr:rowOff>114300</xdr:rowOff>
    </xdr:to>
    <xdr:sp macro="" textlink="">
      <xdr:nvSpPr>
        <xdr:cNvPr id="32" name="Rectangle 31">
          <a:extLst>
            <a:ext uri="{FF2B5EF4-FFF2-40B4-BE49-F238E27FC236}">
              <a16:creationId xmlns:a16="http://schemas.microsoft.com/office/drawing/2014/main" id="{17D7B2C2-EC10-4169-AB30-3F5AAD2C890C}"/>
            </a:ext>
          </a:extLst>
        </xdr:cNvPr>
        <xdr:cNvSpPr/>
      </xdr:nvSpPr>
      <xdr:spPr bwMode="auto">
        <a:xfrm>
          <a:off x="6782360" y="82475294"/>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248</xdr:row>
      <xdr:rowOff>0</xdr:rowOff>
    </xdr:from>
    <xdr:to>
      <xdr:col>1</xdr:col>
      <xdr:colOff>447675</xdr:colOff>
      <xdr:row>248</xdr:row>
      <xdr:rowOff>114300</xdr:rowOff>
    </xdr:to>
    <xdr:sp macro="" textlink="">
      <xdr:nvSpPr>
        <xdr:cNvPr id="33" name="Rectangle 32">
          <a:extLst>
            <a:ext uri="{FF2B5EF4-FFF2-40B4-BE49-F238E27FC236}">
              <a16:creationId xmlns:a16="http://schemas.microsoft.com/office/drawing/2014/main" id="{45DDBDAF-B5D3-4BB6-A14C-FD10E7151777}"/>
            </a:ext>
          </a:extLst>
        </xdr:cNvPr>
        <xdr:cNvSpPr/>
      </xdr:nvSpPr>
      <xdr:spPr bwMode="auto">
        <a:xfrm>
          <a:off x="28575" y="82856294"/>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248</xdr:row>
      <xdr:rowOff>0</xdr:rowOff>
    </xdr:from>
    <xdr:to>
      <xdr:col>2</xdr:col>
      <xdr:colOff>4457700</xdr:colOff>
      <xdr:row>248</xdr:row>
      <xdr:rowOff>104775</xdr:rowOff>
    </xdr:to>
    <xdr:sp macro="" textlink="">
      <xdr:nvSpPr>
        <xdr:cNvPr id="34" name="Rectangle 33">
          <a:extLst>
            <a:ext uri="{FF2B5EF4-FFF2-40B4-BE49-F238E27FC236}">
              <a16:creationId xmlns:a16="http://schemas.microsoft.com/office/drawing/2014/main" id="{308EEA0A-DC4A-4352-8E4B-1C83CB400AF4}"/>
            </a:ext>
          </a:extLst>
        </xdr:cNvPr>
        <xdr:cNvSpPr/>
      </xdr:nvSpPr>
      <xdr:spPr bwMode="auto">
        <a:xfrm>
          <a:off x="4767543" y="82856294"/>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248</xdr:row>
      <xdr:rowOff>0</xdr:rowOff>
    </xdr:from>
    <xdr:to>
      <xdr:col>2</xdr:col>
      <xdr:colOff>1352550</xdr:colOff>
      <xdr:row>248</xdr:row>
      <xdr:rowOff>123825</xdr:rowOff>
    </xdr:to>
    <xdr:sp macro="" textlink="">
      <xdr:nvSpPr>
        <xdr:cNvPr id="35" name="Rectangle 34">
          <a:extLst>
            <a:ext uri="{FF2B5EF4-FFF2-40B4-BE49-F238E27FC236}">
              <a16:creationId xmlns:a16="http://schemas.microsoft.com/office/drawing/2014/main" id="{2330A9B1-2D86-43C2-87A3-90D5C51AF1C9}"/>
            </a:ext>
          </a:extLst>
        </xdr:cNvPr>
        <xdr:cNvSpPr/>
      </xdr:nvSpPr>
      <xdr:spPr bwMode="auto">
        <a:xfrm>
          <a:off x="1652868" y="8285629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248</xdr:row>
      <xdr:rowOff>0</xdr:rowOff>
    </xdr:from>
    <xdr:to>
      <xdr:col>5</xdr:col>
      <xdr:colOff>276225</xdr:colOff>
      <xdr:row>248</xdr:row>
      <xdr:rowOff>123825</xdr:rowOff>
    </xdr:to>
    <xdr:sp macro="" textlink="">
      <xdr:nvSpPr>
        <xdr:cNvPr id="36" name="Rectangle 35">
          <a:extLst>
            <a:ext uri="{FF2B5EF4-FFF2-40B4-BE49-F238E27FC236}">
              <a16:creationId xmlns:a16="http://schemas.microsoft.com/office/drawing/2014/main" id="{8A6958EC-2103-4355-A6E0-78A945DB0F52}"/>
            </a:ext>
          </a:extLst>
        </xdr:cNvPr>
        <xdr:cNvSpPr/>
      </xdr:nvSpPr>
      <xdr:spPr bwMode="auto">
        <a:xfrm>
          <a:off x="6782360" y="82856294"/>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248</xdr:row>
      <xdr:rowOff>0</xdr:rowOff>
    </xdr:from>
    <xdr:to>
      <xdr:col>2</xdr:col>
      <xdr:colOff>2914650</xdr:colOff>
      <xdr:row>248</xdr:row>
      <xdr:rowOff>123825</xdr:rowOff>
    </xdr:to>
    <xdr:sp macro="" textlink="">
      <xdr:nvSpPr>
        <xdr:cNvPr id="37" name="Rectangle 36">
          <a:extLst>
            <a:ext uri="{FF2B5EF4-FFF2-40B4-BE49-F238E27FC236}">
              <a16:creationId xmlns:a16="http://schemas.microsoft.com/office/drawing/2014/main" id="{531168BE-9C8D-4ACA-AF29-85A5EE518166}"/>
            </a:ext>
          </a:extLst>
        </xdr:cNvPr>
        <xdr:cNvSpPr/>
      </xdr:nvSpPr>
      <xdr:spPr bwMode="auto">
        <a:xfrm>
          <a:off x="3214968" y="8285629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248</xdr:row>
      <xdr:rowOff>0</xdr:rowOff>
    </xdr:from>
    <xdr:to>
      <xdr:col>6</xdr:col>
      <xdr:colOff>1019175</xdr:colOff>
      <xdr:row>248</xdr:row>
      <xdr:rowOff>123825</xdr:rowOff>
    </xdr:to>
    <xdr:sp macro="" textlink="">
      <xdr:nvSpPr>
        <xdr:cNvPr id="38" name="Rectangle 37">
          <a:extLst>
            <a:ext uri="{FF2B5EF4-FFF2-40B4-BE49-F238E27FC236}">
              <a16:creationId xmlns:a16="http://schemas.microsoft.com/office/drawing/2014/main" id="{CEF44A37-2C91-40E1-8FFC-47553FCDEB38}"/>
            </a:ext>
          </a:extLst>
        </xdr:cNvPr>
        <xdr:cNvSpPr/>
      </xdr:nvSpPr>
      <xdr:spPr bwMode="auto">
        <a:xfrm>
          <a:off x="8308601" y="82856294"/>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184</xdr:row>
      <xdr:rowOff>0</xdr:rowOff>
    </xdr:from>
    <xdr:to>
      <xdr:col>1</xdr:col>
      <xdr:colOff>428625</xdr:colOff>
      <xdr:row>185</xdr:row>
      <xdr:rowOff>114300</xdr:rowOff>
    </xdr:to>
    <xdr:sp macro="" textlink="">
      <xdr:nvSpPr>
        <xdr:cNvPr id="39" name="Rectangle 38">
          <a:extLst>
            <a:ext uri="{FF2B5EF4-FFF2-40B4-BE49-F238E27FC236}">
              <a16:creationId xmlns:a16="http://schemas.microsoft.com/office/drawing/2014/main" id="{6A7C3A13-03CF-444F-BC5E-F6C642CD4B10}"/>
            </a:ext>
          </a:extLst>
        </xdr:cNvPr>
        <xdr:cNvSpPr/>
      </xdr:nvSpPr>
      <xdr:spPr bwMode="auto">
        <a:xfrm>
          <a:off x="0" y="81982235"/>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184</xdr:row>
      <xdr:rowOff>0</xdr:rowOff>
    </xdr:from>
    <xdr:to>
      <xdr:col>6</xdr:col>
      <xdr:colOff>1020366</xdr:colOff>
      <xdr:row>185</xdr:row>
      <xdr:rowOff>114300</xdr:rowOff>
    </xdr:to>
    <xdr:sp macro="" textlink="">
      <xdr:nvSpPr>
        <xdr:cNvPr id="40" name="Rectangle 39">
          <a:extLst>
            <a:ext uri="{FF2B5EF4-FFF2-40B4-BE49-F238E27FC236}">
              <a16:creationId xmlns:a16="http://schemas.microsoft.com/office/drawing/2014/main" id="{A1BEE061-E38E-439B-A518-3E70AA686BAF}"/>
            </a:ext>
          </a:extLst>
        </xdr:cNvPr>
        <xdr:cNvSpPr/>
      </xdr:nvSpPr>
      <xdr:spPr bwMode="auto">
        <a:xfrm>
          <a:off x="8300267" y="81982235"/>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184</xdr:row>
      <xdr:rowOff>0</xdr:rowOff>
    </xdr:from>
    <xdr:to>
      <xdr:col>2</xdr:col>
      <xdr:colOff>1352550</xdr:colOff>
      <xdr:row>185</xdr:row>
      <xdr:rowOff>114300</xdr:rowOff>
    </xdr:to>
    <xdr:sp macro="" textlink="">
      <xdr:nvSpPr>
        <xdr:cNvPr id="41" name="Rectangle 40">
          <a:extLst>
            <a:ext uri="{FF2B5EF4-FFF2-40B4-BE49-F238E27FC236}">
              <a16:creationId xmlns:a16="http://schemas.microsoft.com/office/drawing/2014/main" id="{270DA373-7949-4E84-91F2-CFF8E0C0B8F1}"/>
            </a:ext>
          </a:extLst>
        </xdr:cNvPr>
        <xdr:cNvSpPr/>
      </xdr:nvSpPr>
      <xdr:spPr bwMode="auto">
        <a:xfrm>
          <a:off x="1643343" y="8198223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184</xdr:row>
      <xdr:rowOff>9525</xdr:rowOff>
    </xdr:from>
    <xdr:to>
      <xdr:col>2</xdr:col>
      <xdr:colOff>2914650</xdr:colOff>
      <xdr:row>185</xdr:row>
      <xdr:rowOff>123825</xdr:rowOff>
    </xdr:to>
    <xdr:sp macro="" textlink="">
      <xdr:nvSpPr>
        <xdr:cNvPr id="42" name="Rectangle 41">
          <a:extLst>
            <a:ext uri="{FF2B5EF4-FFF2-40B4-BE49-F238E27FC236}">
              <a16:creationId xmlns:a16="http://schemas.microsoft.com/office/drawing/2014/main" id="{0D9E3A47-FDBF-442A-8C29-399CF5C7386E}"/>
            </a:ext>
          </a:extLst>
        </xdr:cNvPr>
        <xdr:cNvSpPr/>
      </xdr:nvSpPr>
      <xdr:spPr bwMode="auto">
        <a:xfrm>
          <a:off x="3205443" y="819917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184</xdr:row>
      <xdr:rowOff>9525</xdr:rowOff>
    </xdr:from>
    <xdr:to>
      <xdr:col>2</xdr:col>
      <xdr:colOff>4457700</xdr:colOff>
      <xdr:row>185</xdr:row>
      <xdr:rowOff>123825</xdr:rowOff>
    </xdr:to>
    <xdr:sp macro="" textlink="">
      <xdr:nvSpPr>
        <xdr:cNvPr id="43" name="Rectangle 42">
          <a:extLst>
            <a:ext uri="{FF2B5EF4-FFF2-40B4-BE49-F238E27FC236}">
              <a16:creationId xmlns:a16="http://schemas.microsoft.com/office/drawing/2014/main" id="{76288695-A509-43F5-A58D-1B5DD352868C}"/>
            </a:ext>
          </a:extLst>
        </xdr:cNvPr>
        <xdr:cNvSpPr/>
      </xdr:nvSpPr>
      <xdr:spPr bwMode="auto">
        <a:xfrm>
          <a:off x="4748493" y="819917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184</xdr:row>
      <xdr:rowOff>0</xdr:rowOff>
    </xdr:from>
    <xdr:to>
      <xdr:col>5</xdr:col>
      <xdr:colOff>285750</xdr:colOff>
      <xdr:row>185</xdr:row>
      <xdr:rowOff>114300</xdr:rowOff>
    </xdr:to>
    <xdr:sp macro="" textlink="">
      <xdr:nvSpPr>
        <xdr:cNvPr id="44" name="Rectangle 43">
          <a:extLst>
            <a:ext uri="{FF2B5EF4-FFF2-40B4-BE49-F238E27FC236}">
              <a16:creationId xmlns:a16="http://schemas.microsoft.com/office/drawing/2014/main" id="{BD047439-E950-4685-B152-4AC6C52206E4}"/>
            </a:ext>
          </a:extLst>
        </xdr:cNvPr>
        <xdr:cNvSpPr/>
      </xdr:nvSpPr>
      <xdr:spPr bwMode="auto">
        <a:xfrm>
          <a:off x="6782360" y="81982235"/>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186</xdr:row>
      <xdr:rowOff>0</xdr:rowOff>
    </xdr:from>
    <xdr:to>
      <xdr:col>1</xdr:col>
      <xdr:colOff>447675</xdr:colOff>
      <xdr:row>186</xdr:row>
      <xdr:rowOff>114300</xdr:rowOff>
    </xdr:to>
    <xdr:sp macro="" textlink="">
      <xdr:nvSpPr>
        <xdr:cNvPr id="45" name="Rectangle 44">
          <a:extLst>
            <a:ext uri="{FF2B5EF4-FFF2-40B4-BE49-F238E27FC236}">
              <a16:creationId xmlns:a16="http://schemas.microsoft.com/office/drawing/2014/main" id="{F1979FDF-666D-4990-9DBE-C5BB5015CE4C}"/>
            </a:ext>
          </a:extLst>
        </xdr:cNvPr>
        <xdr:cNvSpPr/>
      </xdr:nvSpPr>
      <xdr:spPr bwMode="auto">
        <a:xfrm>
          <a:off x="28575" y="82363235"/>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186</xdr:row>
      <xdr:rowOff>0</xdr:rowOff>
    </xdr:from>
    <xdr:to>
      <xdr:col>2</xdr:col>
      <xdr:colOff>4457700</xdr:colOff>
      <xdr:row>186</xdr:row>
      <xdr:rowOff>104775</xdr:rowOff>
    </xdr:to>
    <xdr:sp macro="" textlink="">
      <xdr:nvSpPr>
        <xdr:cNvPr id="46" name="Rectangle 45">
          <a:extLst>
            <a:ext uri="{FF2B5EF4-FFF2-40B4-BE49-F238E27FC236}">
              <a16:creationId xmlns:a16="http://schemas.microsoft.com/office/drawing/2014/main" id="{F80B671F-63CA-49E7-B5E8-D8E054D943EE}"/>
            </a:ext>
          </a:extLst>
        </xdr:cNvPr>
        <xdr:cNvSpPr/>
      </xdr:nvSpPr>
      <xdr:spPr bwMode="auto">
        <a:xfrm>
          <a:off x="4767543" y="8236323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186</xdr:row>
      <xdr:rowOff>0</xdr:rowOff>
    </xdr:from>
    <xdr:to>
      <xdr:col>2</xdr:col>
      <xdr:colOff>1352550</xdr:colOff>
      <xdr:row>186</xdr:row>
      <xdr:rowOff>123825</xdr:rowOff>
    </xdr:to>
    <xdr:sp macro="" textlink="">
      <xdr:nvSpPr>
        <xdr:cNvPr id="47" name="Rectangle 46">
          <a:extLst>
            <a:ext uri="{FF2B5EF4-FFF2-40B4-BE49-F238E27FC236}">
              <a16:creationId xmlns:a16="http://schemas.microsoft.com/office/drawing/2014/main" id="{B7AEA06A-61B3-42FF-BD5C-4C176BA647B6}"/>
            </a:ext>
          </a:extLst>
        </xdr:cNvPr>
        <xdr:cNvSpPr/>
      </xdr:nvSpPr>
      <xdr:spPr bwMode="auto">
        <a:xfrm>
          <a:off x="1652868" y="823632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186</xdr:row>
      <xdr:rowOff>0</xdr:rowOff>
    </xdr:from>
    <xdr:to>
      <xdr:col>5</xdr:col>
      <xdr:colOff>276225</xdr:colOff>
      <xdr:row>186</xdr:row>
      <xdr:rowOff>123825</xdr:rowOff>
    </xdr:to>
    <xdr:sp macro="" textlink="">
      <xdr:nvSpPr>
        <xdr:cNvPr id="48" name="Rectangle 47">
          <a:extLst>
            <a:ext uri="{FF2B5EF4-FFF2-40B4-BE49-F238E27FC236}">
              <a16:creationId xmlns:a16="http://schemas.microsoft.com/office/drawing/2014/main" id="{75A3D0E2-F15B-46D4-9805-8CAF52661855}"/>
            </a:ext>
          </a:extLst>
        </xdr:cNvPr>
        <xdr:cNvSpPr/>
      </xdr:nvSpPr>
      <xdr:spPr bwMode="auto">
        <a:xfrm>
          <a:off x="6782360" y="82363235"/>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186</xdr:row>
      <xdr:rowOff>0</xdr:rowOff>
    </xdr:from>
    <xdr:to>
      <xdr:col>2</xdr:col>
      <xdr:colOff>2914650</xdr:colOff>
      <xdr:row>186</xdr:row>
      <xdr:rowOff>123825</xdr:rowOff>
    </xdr:to>
    <xdr:sp macro="" textlink="">
      <xdr:nvSpPr>
        <xdr:cNvPr id="49" name="Rectangle 48">
          <a:extLst>
            <a:ext uri="{FF2B5EF4-FFF2-40B4-BE49-F238E27FC236}">
              <a16:creationId xmlns:a16="http://schemas.microsoft.com/office/drawing/2014/main" id="{6F5513EA-80F5-4E54-AD8B-C0252F683773}"/>
            </a:ext>
          </a:extLst>
        </xdr:cNvPr>
        <xdr:cNvSpPr/>
      </xdr:nvSpPr>
      <xdr:spPr bwMode="auto">
        <a:xfrm>
          <a:off x="3214968" y="823632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186</xdr:row>
      <xdr:rowOff>0</xdr:rowOff>
    </xdr:from>
    <xdr:to>
      <xdr:col>6</xdr:col>
      <xdr:colOff>1019175</xdr:colOff>
      <xdr:row>186</xdr:row>
      <xdr:rowOff>123825</xdr:rowOff>
    </xdr:to>
    <xdr:sp macro="" textlink="">
      <xdr:nvSpPr>
        <xdr:cNvPr id="50" name="Rectangle 49">
          <a:extLst>
            <a:ext uri="{FF2B5EF4-FFF2-40B4-BE49-F238E27FC236}">
              <a16:creationId xmlns:a16="http://schemas.microsoft.com/office/drawing/2014/main" id="{DA6C62D6-AD89-43DC-A3F4-CAB83F9B124F}"/>
            </a:ext>
          </a:extLst>
        </xdr:cNvPr>
        <xdr:cNvSpPr/>
      </xdr:nvSpPr>
      <xdr:spPr bwMode="auto">
        <a:xfrm>
          <a:off x="8308601" y="82363235"/>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121</xdr:row>
      <xdr:rowOff>0</xdr:rowOff>
    </xdr:from>
    <xdr:to>
      <xdr:col>1</xdr:col>
      <xdr:colOff>428625</xdr:colOff>
      <xdr:row>122</xdr:row>
      <xdr:rowOff>114300</xdr:rowOff>
    </xdr:to>
    <xdr:sp macro="" textlink="">
      <xdr:nvSpPr>
        <xdr:cNvPr id="51" name="Rectangle 50">
          <a:extLst>
            <a:ext uri="{FF2B5EF4-FFF2-40B4-BE49-F238E27FC236}">
              <a16:creationId xmlns:a16="http://schemas.microsoft.com/office/drawing/2014/main" id="{C8F8B0FB-4FD0-43F1-9567-F51CACC4F575}"/>
            </a:ext>
          </a:extLst>
        </xdr:cNvPr>
        <xdr:cNvSpPr/>
      </xdr:nvSpPr>
      <xdr:spPr bwMode="auto">
        <a:xfrm>
          <a:off x="0" y="814891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121</xdr:row>
      <xdr:rowOff>0</xdr:rowOff>
    </xdr:from>
    <xdr:to>
      <xdr:col>6</xdr:col>
      <xdr:colOff>1020366</xdr:colOff>
      <xdr:row>122</xdr:row>
      <xdr:rowOff>114300</xdr:rowOff>
    </xdr:to>
    <xdr:sp macro="" textlink="">
      <xdr:nvSpPr>
        <xdr:cNvPr id="52" name="Rectangle 51">
          <a:extLst>
            <a:ext uri="{FF2B5EF4-FFF2-40B4-BE49-F238E27FC236}">
              <a16:creationId xmlns:a16="http://schemas.microsoft.com/office/drawing/2014/main" id="{3933D0EF-31CD-4006-91B7-23A1B2F0D1B3}"/>
            </a:ext>
          </a:extLst>
        </xdr:cNvPr>
        <xdr:cNvSpPr/>
      </xdr:nvSpPr>
      <xdr:spPr bwMode="auto">
        <a:xfrm>
          <a:off x="8300267" y="81489176"/>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121</xdr:row>
      <xdr:rowOff>0</xdr:rowOff>
    </xdr:from>
    <xdr:to>
      <xdr:col>2</xdr:col>
      <xdr:colOff>1352550</xdr:colOff>
      <xdr:row>122</xdr:row>
      <xdr:rowOff>114300</xdr:rowOff>
    </xdr:to>
    <xdr:sp macro="" textlink="">
      <xdr:nvSpPr>
        <xdr:cNvPr id="53" name="Rectangle 52">
          <a:extLst>
            <a:ext uri="{FF2B5EF4-FFF2-40B4-BE49-F238E27FC236}">
              <a16:creationId xmlns:a16="http://schemas.microsoft.com/office/drawing/2014/main" id="{B4B3585A-DABA-4145-94A4-8FCC7DB140C8}"/>
            </a:ext>
          </a:extLst>
        </xdr:cNvPr>
        <xdr:cNvSpPr/>
      </xdr:nvSpPr>
      <xdr:spPr bwMode="auto">
        <a:xfrm>
          <a:off x="1643343" y="8148917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121</xdr:row>
      <xdr:rowOff>9525</xdr:rowOff>
    </xdr:from>
    <xdr:to>
      <xdr:col>2</xdr:col>
      <xdr:colOff>2914650</xdr:colOff>
      <xdr:row>122</xdr:row>
      <xdr:rowOff>123825</xdr:rowOff>
    </xdr:to>
    <xdr:sp macro="" textlink="">
      <xdr:nvSpPr>
        <xdr:cNvPr id="54" name="Rectangle 53">
          <a:extLst>
            <a:ext uri="{FF2B5EF4-FFF2-40B4-BE49-F238E27FC236}">
              <a16:creationId xmlns:a16="http://schemas.microsoft.com/office/drawing/2014/main" id="{69A21ED1-E374-4734-93D0-21D58946B821}"/>
            </a:ext>
          </a:extLst>
        </xdr:cNvPr>
        <xdr:cNvSpPr/>
      </xdr:nvSpPr>
      <xdr:spPr bwMode="auto">
        <a:xfrm>
          <a:off x="3205443" y="814987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121</xdr:row>
      <xdr:rowOff>9525</xdr:rowOff>
    </xdr:from>
    <xdr:to>
      <xdr:col>2</xdr:col>
      <xdr:colOff>4457700</xdr:colOff>
      <xdr:row>122</xdr:row>
      <xdr:rowOff>123825</xdr:rowOff>
    </xdr:to>
    <xdr:sp macro="" textlink="">
      <xdr:nvSpPr>
        <xdr:cNvPr id="55" name="Rectangle 54">
          <a:extLst>
            <a:ext uri="{FF2B5EF4-FFF2-40B4-BE49-F238E27FC236}">
              <a16:creationId xmlns:a16="http://schemas.microsoft.com/office/drawing/2014/main" id="{0E34B0C9-F161-406E-BFD4-C87293D95201}"/>
            </a:ext>
          </a:extLst>
        </xdr:cNvPr>
        <xdr:cNvSpPr/>
      </xdr:nvSpPr>
      <xdr:spPr bwMode="auto">
        <a:xfrm>
          <a:off x="4748493" y="814987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121</xdr:row>
      <xdr:rowOff>0</xdr:rowOff>
    </xdr:from>
    <xdr:to>
      <xdr:col>5</xdr:col>
      <xdr:colOff>285750</xdr:colOff>
      <xdr:row>122</xdr:row>
      <xdr:rowOff>114300</xdr:rowOff>
    </xdr:to>
    <xdr:sp macro="" textlink="">
      <xdr:nvSpPr>
        <xdr:cNvPr id="56" name="Rectangle 55">
          <a:extLst>
            <a:ext uri="{FF2B5EF4-FFF2-40B4-BE49-F238E27FC236}">
              <a16:creationId xmlns:a16="http://schemas.microsoft.com/office/drawing/2014/main" id="{5B91C057-5D76-4AC7-A649-B3570339CD9C}"/>
            </a:ext>
          </a:extLst>
        </xdr:cNvPr>
        <xdr:cNvSpPr/>
      </xdr:nvSpPr>
      <xdr:spPr bwMode="auto">
        <a:xfrm>
          <a:off x="6782360" y="814891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123</xdr:row>
      <xdr:rowOff>0</xdr:rowOff>
    </xdr:from>
    <xdr:to>
      <xdr:col>1</xdr:col>
      <xdr:colOff>447675</xdr:colOff>
      <xdr:row>123</xdr:row>
      <xdr:rowOff>114300</xdr:rowOff>
    </xdr:to>
    <xdr:sp macro="" textlink="">
      <xdr:nvSpPr>
        <xdr:cNvPr id="57" name="Rectangle 56">
          <a:extLst>
            <a:ext uri="{FF2B5EF4-FFF2-40B4-BE49-F238E27FC236}">
              <a16:creationId xmlns:a16="http://schemas.microsoft.com/office/drawing/2014/main" id="{233B8E71-BB30-4B57-A191-079CEF219F5E}"/>
            </a:ext>
          </a:extLst>
        </xdr:cNvPr>
        <xdr:cNvSpPr/>
      </xdr:nvSpPr>
      <xdr:spPr bwMode="auto">
        <a:xfrm>
          <a:off x="28575" y="81870176"/>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123</xdr:row>
      <xdr:rowOff>0</xdr:rowOff>
    </xdr:from>
    <xdr:to>
      <xdr:col>2</xdr:col>
      <xdr:colOff>4457700</xdr:colOff>
      <xdr:row>123</xdr:row>
      <xdr:rowOff>104775</xdr:rowOff>
    </xdr:to>
    <xdr:sp macro="" textlink="">
      <xdr:nvSpPr>
        <xdr:cNvPr id="58" name="Rectangle 57">
          <a:extLst>
            <a:ext uri="{FF2B5EF4-FFF2-40B4-BE49-F238E27FC236}">
              <a16:creationId xmlns:a16="http://schemas.microsoft.com/office/drawing/2014/main" id="{685BB11A-2828-437E-A556-7362492B939C}"/>
            </a:ext>
          </a:extLst>
        </xdr:cNvPr>
        <xdr:cNvSpPr/>
      </xdr:nvSpPr>
      <xdr:spPr bwMode="auto">
        <a:xfrm>
          <a:off x="4767543" y="81870176"/>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123</xdr:row>
      <xdr:rowOff>0</xdr:rowOff>
    </xdr:from>
    <xdr:to>
      <xdr:col>2</xdr:col>
      <xdr:colOff>1352550</xdr:colOff>
      <xdr:row>123</xdr:row>
      <xdr:rowOff>123825</xdr:rowOff>
    </xdr:to>
    <xdr:sp macro="" textlink="">
      <xdr:nvSpPr>
        <xdr:cNvPr id="59" name="Rectangle 58">
          <a:extLst>
            <a:ext uri="{FF2B5EF4-FFF2-40B4-BE49-F238E27FC236}">
              <a16:creationId xmlns:a16="http://schemas.microsoft.com/office/drawing/2014/main" id="{E53D7618-8313-4D8B-9B16-1F214598A83A}"/>
            </a:ext>
          </a:extLst>
        </xdr:cNvPr>
        <xdr:cNvSpPr/>
      </xdr:nvSpPr>
      <xdr:spPr bwMode="auto">
        <a:xfrm>
          <a:off x="1652868" y="818701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123</xdr:row>
      <xdr:rowOff>0</xdr:rowOff>
    </xdr:from>
    <xdr:to>
      <xdr:col>5</xdr:col>
      <xdr:colOff>276225</xdr:colOff>
      <xdr:row>123</xdr:row>
      <xdr:rowOff>123825</xdr:rowOff>
    </xdr:to>
    <xdr:sp macro="" textlink="">
      <xdr:nvSpPr>
        <xdr:cNvPr id="60" name="Rectangle 59">
          <a:extLst>
            <a:ext uri="{FF2B5EF4-FFF2-40B4-BE49-F238E27FC236}">
              <a16:creationId xmlns:a16="http://schemas.microsoft.com/office/drawing/2014/main" id="{4ADE188B-EC4F-4A0A-A08F-A7C828F91250}"/>
            </a:ext>
          </a:extLst>
        </xdr:cNvPr>
        <xdr:cNvSpPr/>
      </xdr:nvSpPr>
      <xdr:spPr bwMode="auto">
        <a:xfrm>
          <a:off x="6782360" y="81870176"/>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123</xdr:row>
      <xdr:rowOff>0</xdr:rowOff>
    </xdr:from>
    <xdr:to>
      <xdr:col>2</xdr:col>
      <xdr:colOff>2914650</xdr:colOff>
      <xdr:row>123</xdr:row>
      <xdr:rowOff>123825</xdr:rowOff>
    </xdr:to>
    <xdr:sp macro="" textlink="">
      <xdr:nvSpPr>
        <xdr:cNvPr id="61" name="Rectangle 60">
          <a:extLst>
            <a:ext uri="{FF2B5EF4-FFF2-40B4-BE49-F238E27FC236}">
              <a16:creationId xmlns:a16="http://schemas.microsoft.com/office/drawing/2014/main" id="{485DBEC1-B0EC-41A8-B458-697B42E11656}"/>
            </a:ext>
          </a:extLst>
        </xdr:cNvPr>
        <xdr:cNvSpPr/>
      </xdr:nvSpPr>
      <xdr:spPr bwMode="auto">
        <a:xfrm>
          <a:off x="3214968" y="818701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123</xdr:row>
      <xdr:rowOff>0</xdr:rowOff>
    </xdr:from>
    <xdr:to>
      <xdr:col>6</xdr:col>
      <xdr:colOff>1019175</xdr:colOff>
      <xdr:row>123</xdr:row>
      <xdr:rowOff>123825</xdr:rowOff>
    </xdr:to>
    <xdr:sp macro="" textlink="">
      <xdr:nvSpPr>
        <xdr:cNvPr id="62" name="Rectangle 61">
          <a:extLst>
            <a:ext uri="{FF2B5EF4-FFF2-40B4-BE49-F238E27FC236}">
              <a16:creationId xmlns:a16="http://schemas.microsoft.com/office/drawing/2014/main" id="{317BAF5A-9067-4045-8332-199725CC52C6}"/>
            </a:ext>
          </a:extLst>
        </xdr:cNvPr>
        <xdr:cNvSpPr/>
      </xdr:nvSpPr>
      <xdr:spPr bwMode="auto">
        <a:xfrm>
          <a:off x="8308601" y="81870176"/>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59</xdr:row>
      <xdr:rowOff>0</xdr:rowOff>
    </xdr:from>
    <xdr:to>
      <xdr:col>1</xdr:col>
      <xdr:colOff>428625</xdr:colOff>
      <xdr:row>60</xdr:row>
      <xdr:rowOff>114300</xdr:rowOff>
    </xdr:to>
    <xdr:sp macro="" textlink="">
      <xdr:nvSpPr>
        <xdr:cNvPr id="63" name="Rectangle 62">
          <a:extLst>
            <a:ext uri="{FF2B5EF4-FFF2-40B4-BE49-F238E27FC236}">
              <a16:creationId xmlns:a16="http://schemas.microsoft.com/office/drawing/2014/main" id="{673EC2BE-BFBF-495D-9FC4-D875EC361854}"/>
            </a:ext>
          </a:extLst>
        </xdr:cNvPr>
        <xdr:cNvSpPr/>
      </xdr:nvSpPr>
      <xdr:spPr bwMode="auto">
        <a:xfrm>
          <a:off x="0" y="8099611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59</xdr:row>
      <xdr:rowOff>0</xdr:rowOff>
    </xdr:from>
    <xdr:to>
      <xdr:col>6</xdr:col>
      <xdr:colOff>1020366</xdr:colOff>
      <xdr:row>60</xdr:row>
      <xdr:rowOff>114300</xdr:rowOff>
    </xdr:to>
    <xdr:sp macro="" textlink="">
      <xdr:nvSpPr>
        <xdr:cNvPr id="64" name="Rectangle 63">
          <a:extLst>
            <a:ext uri="{FF2B5EF4-FFF2-40B4-BE49-F238E27FC236}">
              <a16:creationId xmlns:a16="http://schemas.microsoft.com/office/drawing/2014/main" id="{95FD4A38-F69E-4E7F-837E-5B20DDFFC9F4}"/>
            </a:ext>
          </a:extLst>
        </xdr:cNvPr>
        <xdr:cNvSpPr/>
      </xdr:nvSpPr>
      <xdr:spPr bwMode="auto">
        <a:xfrm>
          <a:off x="8300267" y="80996118"/>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59</xdr:row>
      <xdr:rowOff>0</xdr:rowOff>
    </xdr:from>
    <xdr:to>
      <xdr:col>2</xdr:col>
      <xdr:colOff>1352550</xdr:colOff>
      <xdr:row>60</xdr:row>
      <xdr:rowOff>114300</xdr:rowOff>
    </xdr:to>
    <xdr:sp macro="" textlink="">
      <xdr:nvSpPr>
        <xdr:cNvPr id="65" name="Rectangle 64">
          <a:extLst>
            <a:ext uri="{FF2B5EF4-FFF2-40B4-BE49-F238E27FC236}">
              <a16:creationId xmlns:a16="http://schemas.microsoft.com/office/drawing/2014/main" id="{B05EEF9F-57C4-468E-85C5-B106F939ECA2}"/>
            </a:ext>
          </a:extLst>
        </xdr:cNvPr>
        <xdr:cNvSpPr/>
      </xdr:nvSpPr>
      <xdr:spPr bwMode="auto">
        <a:xfrm>
          <a:off x="1643343" y="8099611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59</xdr:row>
      <xdr:rowOff>9525</xdr:rowOff>
    </xdr:from>
    <xdr:to>
      <xdr:col>2</xdr:col>
      <xdr:colOff>2914650</xdr:colOff>
      <xdr:row>60</xdr:row>
      <xdr:rowOff>123825</xdr:rowOff>
    </xdr:to>
    <xdr:sp macro="" textlink="">
      <xdr:nvSpPr>
        <xdr:cNvPr id="66" name="Rectangle 65">
          <a:extLst>
            <a:ext uri="{FF2B5EF4-FFF2-40B4-BE49-F238E27FC236}">
              <a16:creationId xmlns:a16="http://schemas.microsoft.com/office/drawing/2014/main" id="{DED73D74-A15C-4755-A303-8FA1A798FEA8}"/>
            </a:ext>
          </a:extLst>
        </xdr:cNvPr>
        <xdr:cNvSpPr/>
      </xdr:nvSpPr>
      <xdr:spPr bwMode="auto">
        <a:xfrm>
          <a:off x="3205443" y="81005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59</xdr:row>
      <xdr:rowOff>9525</xdr:rowOff>
    </xdr:from>
    <xdr:to>
      <xdr:col>2</xdr:col>
      <xdr:colOff>4457700</xdr:colOff>
      <xdr:row>60</xdr:row>
      <xdr:rowOff>123825</xdr:rowOff>
    </xdr:to>
    <xdr:sp macro="" textlink="">
      <xdr:nvSpPr>
        <xdr:cNvPr id="67" name="Rectangle 66">
          <a:extLst>
            <a:ext uri="{FF2B5EF4-FFF2-40B4-BE49-F238E27FC236}">
              <a16:creationId xmlns:a16="http://schemas.microsoft.com/office/drawing/2014/main" id="{E927302F-B665-4BC2-8531-56AC38356971}"/>
            </a:ext>
          </a:extLst>
        </xdr:cNvPr>
        <xdr:cNvSpPr/>
      </xdr:nvSpPr>
      <xdr:spPr bwMode="auto">
        <a:xfrm>
          <a:off x="4748493" y="8100564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59</xdr:row>
      <xdr:rowOff>0</xdr:rowOff>
    </xdr:from>
    <xdr:to>
      <xdr:col>5</xdr:col>
      <xdr:colOff>285750</xdr:colOff>
      <xdr:row>60</xdr:row>
      <xdr:rowOff>114300</xdr:rowOff>
    </xdr:to>
    <xdr:sp macro="" textlink="">
      <xdr:nvSpPr>
        <xdr:cNvPr id="68" name="Rectangle 67">
          <a:extLst>
            <a:ext uri="{FF2B5EF4-FFF2-40B4-BE49-F238E27FC236}">
              <a16:creationId xmlns:a16="http://schemas.microsoft.com/office/drawing/2014/main" id="{C5294C65-5518-4783-AB11-AF0694DACC32}"/>
            </a:ext>
          </a:extLst>
        </xdr:cNvPr>
        <xdr:cNvSpPr/>
      </xdr:nvSpPr>
      <xdr:spPr bwMode="auto">
        <a:xfrm>
          <a:off x="6782360" y="8099611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61</xdr:row>
      <xdr:rowOff>0</xdr:rowOff>
    </xdr:from>
    <xdr:to>
      <xdr:col>1</xdr:col>
      <xdr:colOff>447675</xdr:colOff>
      <xdr:row>61</xdr:row>
      <xdr:rowOff>114300</xdr:rowOff>
    </xdr:to>
    <xdr:sp macro="" textlink="">
      <xdr:nvSpPr>
        <xdr:cNvPr id="69" name="Rectangle 68">
          <a:extLst>
            <a:ext uri="{FF2B5EF4-FFF2-40B4-BE49-F238E27FC236}">
              <a16:creationId xmlns:a16="http://schemas.microsoft.com/office/drawing/2014/main" id="{BE1BB16C-7334-4D34-BBA6-2746505E4FCD}"/>
            </a:ext>
          </a:extLst>
        </xdr:cNvPr>
        <xdr:cNvSpPr/>
      </xdr:nvSpPr>
      <xdr:spPr bwMode="auto">
        <a:xfrm>
          <a:off x="28575" y="81377118"/>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61</xdr:row>
      <xdr:rowOff>0</xdr:rowOff>
    </xdr:from>
    <xdr:to>
      <xdr:col>2</xdr:col>
      <xdr:colOff>4457700</xdr:colOff>
      <xdr:row>61</xdr:row>
      <xdr:rowOff>104775</xdr:rowOff>
    </xdr:to>
    <xdr:sp macro="" textlink="">
      <xdr:nvSpPr>
        <xdr:cNvPr id="70" name="Rectangle 69">
          <a:extLst>
            <a:ext uri="{FF2B5EF4-FFF2-40B4-BE49-F238E27FC236}">
              <a16:creationId xmlns:a16="http://schemas.microsoft.com/office/drawing/2014/main" id="{0ABEFB18-CF5E-4386-8690-E271B251F6D3}"/>
            </a:ext>
          </a:extLst>
        </xdr:cNvPr>
        <xdr:cNvSpPr/>
      </xdr:nvSpPr>
      <xdr:spPr bwMode="auto">
        <a:xfrm>
          <a:off x="4767543" y="81377118"/>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61</xdr:row>
      <xdr:rowOff>0</xdr:rowOff>
    </xdr:from>
    <xdr:to>
      <xdr:col>2</xdr:col>
      <xdr:colOff>1352550</xdr:colOff>
      <xdr:row>61</xdr:row>
      <xdr:rowOff>123825</xdr:rowOff>
    </xdr:to>
    <xdr:sp macro="" textlink="">
      <xdr:nvSpPr>
        <xdr:cNvPr id="71" name="Rectangle 70">
          <a:extLst>
            <a:ext uri="{FF2B5EF4-FFF2-40B4-BE49-F238E27FC236}">
              <a16:creationId xmlns:a16="http://schemas.microsoft.com/office/drawing/2014/main" id="{C6411222-186E-478A-8C6D-50CD78F02133}"/>
            </a:ext>
          </a:extLst>
        </xdr:cNvPr>
        <xdr:cNvSpPr/>
      </xdr:nvSpPr>
      <xdr:spPr bwMode="auto">
        <a:xfrm>
          <a:off x="1652868" y="81377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61</xdr:row>
      <xdr:rowOff>0</xdr:rowOff>
    </xdr:from>
    <xdr:to>
      <xdr:col>5</xdr:col>
      <xdr:colOff>276225</xdr:colOff>
      <xdr:row>61</xdr:row>
      <xdr:rowOff>123825</xdr:rowOff>
    </xdr:to>
    <xdr:sp macro="" textlink="">
      <xdr:nvSpPr>
        <xdr:cNvPr id="72" name="Rectangle 71">
          <a:extLst>
            <a:ext uri="{FF2B5EF4-FFF2-40B4-BE49-F238E27FC236}">
              <a16:creationId xmlns:a16="http://schemas.microsoft.com/office/drawing/2014/main" id="{F1C15C18-389D-4059-86EA-278714047DCA}"/>
            </a:ext>
          </a:extLst>
        </xdr:cNvPr>
        <xdr:cNvSpPr/>
      </xdr:nvSpPr>
      <xdr:spPr bwMode="auto">
        <a:xfrm>
          <a:off x="6782360" y="81377118"/>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61</xdr:row>
      <xdr:rowOff>0</xdr:rowOff>
    </xdr:from>
    <xdr:to>
      <xdr:col>2</xdr:col>
      <xdr:colOff>2914650</xdr:colOff>
      <xdr:row>61</xdr:row>
      <xdr:rowOff>123825</xdr:rowOff>
    </xdr:to>
    <xdr:sp macro="" textlink="">
      <xdr:nvSpPr>
        <xdr:cNvPr id="73" name="Rectangle 72">
          <a:extLst>
            <a:ext uri="{FF2B5EF4-FFF2-40B4-BE49-F238E27FC236}">
              <a16:creationId xmlns:a16="http://schemas.microsoft.com/office/drawing/2014/main" id="{FD669865-A4A0-460F-8910-13878B8ED398}"/>
            </a:ext>
          </a:extLst>
        </xdr:cNvPr>
        <xdr:cNvSpPr/>
      </xdr:nvSpPr>
      <xdr:spPr bwMode="auto">
        <a:xfrm>
          <a:off x="3214968" y="8137711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61</xdr:row>
      <xdr:rowOff>0</xdr:rowOff>
    </xdr:from>
    <xdr:to>
      <xdr:col>6</xdr:col>
      <xdr:colOff>1019175</xdr:colOff>
      <xdr:row>61</xdr:row>
      <xdr:rowOff>123825</xdr:rowOff>
    </xdr:to>
    <xdr:sp macro="" textlink="">
      <xdr:nvSpPr>
        <xdr:cNvPr id="74" name="Rectangle 73">
          <a:extLst>
            <a:ext uri="{FF2B5EF4-FFF2-40B4-BE49-F238E27FC236}">
              <a16:creationId xmlns:a16="http://schemas.microsoft.com/office/drawing/2014/main" id="{F323EC23-BE9F-41B8-8021-8801A884FA7F}"/>
            </a:ext>
          </a:extLst>
        </xdr:cNvPr>
        <xdr:cNvSpPr/>
      </xdr:nvSpPr>
      <xdr:spPr bwMode="auto">
        <a:xfrm>
          <a:off x="8308601" y="81377118"/>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180</xdr:row>
      <xdr:rowOff>0</xdr:rowOff>
    </xdr:from>
    <xdr:to>
      <xdr:col>1</xdr:col>
      <xdr:colOff>428625</xdr:colOff>
      <xdr:row>181</xdr:row>
      <xdr:rowOff>114300</xdr:rowOff>
    </xdr:to>
    <xdr:sp macro="" textlink="">
      <xdr:nvSpPr>
        <xdr:cNvPr id="14" name="Rectangle 13">
          <a:extLst>
            <a:ext uri="{FF2B5EF4-FFF2-40B4-BE49-F238E27FC236}">
              <a16:creationId xmlns:a16="http://schemas.microsoft.com/office/drawing/2014/main" id="{B389AF3B-0214-4903-805C-B9BB09834D99}"/>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180</xdr:row>
      <xdr:rowOff>0</xdr:rowOff>
    </xdr:from>
    <xdr:to>
      <xdr:col>6</xdr:col>
      <xdr:colOff>1020366</xdr:colOff>
      <xdr:row>181</xdr:row>
      <xdr:rowOff>114300</xdr:rowOff>
    </xdr:to>
    <xdr:sp macro="" textlink="">
      <xdr:nvSpPr>
        <xdr:cNvPr id="15" name="Rectangle 14">
          <a:extLst>
            <a:ext uri="{FF2B5EF4-FFF2-40B4-BE49-F238E27FC236}">
              <a16:creationId xmlns:a16="http://schemas.microsoft.com/office/drawing/2014/main" id="{D4DF64EC-7C3B-4839-92B2-D05110A66A19}"/>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180</xdr:row>
      <xdr:rowOff>0</xdr:rowOff>
    </xdr:from>
    <xdr:to>
      <xdr:col>2</xdr:col>
      <xdr:colOff>1352550</xdr:colOff>
      <xdr:row>181</xdr:row>
      <xdr:rowOff>114300</xdr:rowOff>
    </xdr:to>
    <xdr:sp macro="" textlink="">
      <xdr:nvSpPr>
        <xdr:cNvPr id="16" name="Rectangle 15">
          <a:extLst>
            <a:ext uri="{FF2B5EF4-FFF2-40B4-BE49-F238E27FC236}">
              <a16:creationId xmlns:a16="http://schemas.microsoft.com/office/drawing/2014/main" id="{72B742FE-E7CF-4087-9918-7F4AD88282E3}"/>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180</xdr:row>
      <xdr:rowOff>9525</xdr:rowOff>
    </xdr:from>
    <xdr:to>
      <xdr:col>2</xdr:col>
      <xdr:colOff>2914650</xdr:colOff>
      <xdr:row>181</xdr:row>
      <xdr:rowOff>123825</xdr:rowOff>
    </xdr:to>
    <xdr:sp macro="" textlink="">
      <xdr:nvSpPr>
        <xdr:cNvPr id="17" name="Rectangle 16">
          <a:extLst>
            <a:ext uri="{FF2B5EF4-FFF2-40B4-BE49-F238E27FC236}">
              <a16:creationId xmlns:a16="http://schemas.microsoft.com/office/drawing/2014/main" id="{FECD19CA-0CC8-4A44-A464-BE21634FB861}"/>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180</xdr:row>
      <xdr:rowOff>9525</xdr:rowOff>
    </xdr:from>
    <xdr:to>
      <xdr:col>2</xdr:col>
      <xdr:colOff>4457700</xdr:colOff>
      <xdr:row>181</xdr:row>
      <xdr:rowOff>123825</xdr:rowOff>
    </xdr:to>
    <xdr:sp macro="" textlink="">
      <xdr:nvSpPr>
        <xdr:cNvPr id="18" name="Rectangle 17">
          <a:extLst>
            <a:ext uri="{FF2B5EF4-FFF2-40B4-BE49-F238E27FC236}">
              <a16:creationId xmlns:a16="http://schemas.microsoft.com/office/drawing/2014/main" id="{E3109B08-C61B-4002-B862-B50DF0285528}"/>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180</xdr:row>
      <xdr:rowOff>0</xdr:rowOff>
    </xdr:from>
    <xdr:to>
      <xdr:col>5</xdr:col>
      <xdr:colOff>285750</xdr:colOff>
      <xdr:row>181</xdr:row>
      <xdr:rowOff>114300</xdr:rowOff>
    </xdr:to>
    <xdr:sp macro="" textlink="">
      <xdr:nvSpPr>
        <xdr:cNvPr id="19" name="Rectangle 18">
          <a:extLst>
            <a:ext uri="{FF2B5EF4-FFF2-40B4-BE49-F238E27FC236}">
              <a16:creationId xmlns:a16="http://schemas.microsoft.com/office/drawing/2014/main" id="{12DB8763-DD5D-474E-AD79-4483BBCFB5AC}"/>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182</xdr:row>
      <xdr:rowOff>0</xdr:rowOff>
    </xdr:from>
    <xdr:to>
      <xdr:col>1</xdr:col>
      <xdr:colOff>447675</xdr:colOff>
      <xdr:row>182</xdr:row>
      <xdr:rowOff>114300</xdr:rowOff>
    </xdr:to>
    <xdr:sp macro="" textlink="">
      <xdr:nvSpPr>
        <xdr:cNvPr id="20" name="Rectangle 19">
          <a:extLst>
            <a:ext uri="{FF2B5EF4-FFF2-40B4-BE49-F238E27FC236}">
              <a16:creationId xmlns:a16="http://schemas.microsoft.com/office/drawing/2014/main" id="{FDFF1725-C5C7-4CEC-8948-73414DA36FCD}"/>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182</xdr:row>
      <xdr:rowOff>0</xdr:rowOff>
    </xdr:from>
    <xdr:to>
      <xdr:col>2</xdr:col>
      <xdr:colOff>4457700</xdr:colOff>
      <xdr:row>182</xdr:row>
      <xdr:rowOff>104775</xdr:rowOff>
    </xdr:to>
    <xdr:sp macro="" textlink="">
      <xdr:nvSpPr>
        <xdr:cNvPr id="21" name="Rectangle 20">
          <a:extLst>
            <a:ext uri="{FF2B5EF4-FFF2-40B4-BE49-F238E27FC236}">
              <a16:creationId xmlns:a16="http://schemas.microsoft.com/office/drawing/2014/main" id="{69CE3934-EB3D-4F67-9631-30D44953E0F8}"/>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182</xdr:row>
      <xdr:rowOff>0</xdr:rowOff>
    </xdr:from>
    <xdr:to>
      <xdr:col>2</xdr:col>
      <xdr:colOff>1352550</xdr:colOff>
      <xdr:row>182</xdr:row>
      <xdr:rowOff>123825</xdr:rowOff>
    </xdr:to>
    <xdr:sp macro="" textlink="">
      <xdr:nvSpPr>
        <xdr:cNvPr id="22" name="Rectangle 21">
          <a:extLst>
            <a:ext uri="{FF2B5EF4-FFF2-40B4-BE49-F238E27FC236}">
              <a16:creationId xmlns:a16="http://schemas.microsoft.com/office/drawing/2014/main" id="{7A3A5374-E633-4174-88DC-5839C109F72C}"/>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182</xdr:row>
      <xdr:rowOff>0</xdr:rowOff>
    </xdr:from>
    <xdr:to>
      <xdr:col>5</xdr:col>
      <xdr:colOff>276225</xdr:colOff>
      <xdr:row>182</xdr:row>
      <xdr:rowOff>123825</xdr:rowOff>
    </xdr:to>
    <xdr:sp macro="" textlink="">
      <xdr:nvSpPr>
        <xdr:cNvPr id="23" name="Rectangle 22">
          <a:extLst>
            <a:ext uri="{FF2B5EF4-FFF2-40B4-BE49-F238E27FC236}">
              <a16:creationId xmlns:a16="http://schemas.microsoft.com/office/drawing/2014/main" id="{CE101116-970F-4DB3-ACAF-889014412E27}"/>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182</xdr:row>
      <xdr:rowOff>0</xdr:rowOff>
    </xdr:from>
    <xdr:to>
      <xdr:col>2</xdr:col>
      <xdr:colOff>2914650</xdr:colOff>
      <xdr:row>182</xdr:row>
      <xdr:rowOff>123825</xdr:rowOff>
    </xdr:to>
    <xdr:sp macro="" textlink="">
      <xdr:nvSpPr>
        <xdr:cNvPr id="24" name="Rectangle 23">
          <a:extLst>
            <a:ext uri="{FF2B5EF4-FFF2-40B4-BE49-F238E27FC236}">
              <a16:creationId xmlns:a16="http://schemas.microsoft.com/office/drawing/2014/main" id="{1ED4F2C4-18B7-4429-A918-95AA7AA1E75A}"/>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182</xdr:row>
      <xdr:rowOff>0</xdr:rowOff>
    </xdr:from>
    <xdr:to>
      <xdr:col>6</xdr:col>
      <xdr:colOff>1019175</xdr:colOff>
      <xdr:row>182</xdr:row>
      <xdr:rowOff>123825</xdr:rowOff>
    </xdr:to>
    <xdr:sp macro="" textlink="">
      <xdr:nvSpPr>
        <xdr:cNvPr id="25" name="Rectangle 24">
          <a:extLst>
            <a:ext uri="{FF2B5EF4-FFF2-40B4-BE49-F238E27FC236}">
              <a16:creationId xmlns:a16="http://schemas.microsoft.com/office/drawing/2014/main" id="{33A272AF-2DDF-4633-BB57-82FE0A5A2FFC}"/>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4706470</xdr:colOff>
      <xdr:row>0</xdr:row>
      <xdr:rowOff>56029</xdr:rowOff>
    </xdr:from>
    <xdr:to>
      <xdr:col>4</xdr:col>
      <xdr:colOff>105334</xdr:colOff>
      <xdr:row>1</xdr:row>
      <xdr:rowOff>531852</xdr:rowOff>
    </xdr:to>
    <xdr:pic>
      <xdr:nvPicPr>
        <xdr:cNvPr id="26" name="Picture 25">
          <a:extLst>
            <a:ext uri="{FF2B5EF4-FFF2-40B4-BE49-F238E27FC236}">
              <a16:creationId xmlns:a16="http://schemas.microsoft.com/office/drawing/2014/main" id="{EFA718E3-7AED-837F-DC8F-C35D2CD690EE}"/>
            </a:ext>
          </a:extLst>
        </xdr:cNvPr>
        <xdr:cNvPicPr>
          <a:picLocks noChangeAspect="1"/>
        </xdr:cNvPicPr>
      </xdr:nvPicPr>
      <xdr:blipFill>
        <a:blip xmlns:r="http://schemas.openxmlformats.org/officeDocument/2006/relationships" r:embed="rId1"/>
        <a:stretch>
          <a:fillRect/>
        </a:stretch>
      </xdr:blipFill>
      <xdr:spPr>
        <a:xfrm>
          <a:off x="6073588" y="56029"/>
          <a:ext cx="1024217" cy="755970"/>
        </a:xfrm>
        <a:prstGeom prst="rect">
          <a:avLst/>
        </a:prstGeom>
      </xdr:spPr>
    </xdr:pic>
    <xdr:clientData/>
  </xdr:twoCellAnchor>
  <xdr:twoCellAnchor>
    <xdr:from>
      <xdr:col>0</xdr:col>
      <xdr:colOff>0</xdr:colOff>
      <xdr:row>120</xdr:row>
      <xdr:rowOff>0</xdr:rowOff>
    </xdr:from>
    <xdr:to>
      <xdr:col>1</xdr:col>
      <xdr:colOff>428625</xdr:colOff>
      <xdr:row>121</xdr:row>
      <xdr:rowOff>114300</xdr:rowOff>
    </xdr:to>
    <xdr:sp macro="" textlink="">
      <xdr:nvSpPr>
        <xdr:cNvPr id="2" name="Rectangle 1">
          <a:extLst>
            <a:ext uri="{FF2B5EF4-FFF2-40B4-BE49-F238E27FC236}">
              <a16:creationId xmlns:a16="http://schemas.microsoft.com/office/drawing/2014/main" id="{77AF106E-32E7-4457-9808-FDCDC814353D}"/>
            </a:ext>
          </a:extLst>
        </xdr:cNvPr>
        <xdr:cNvSpPr/>
      </xdr:nvSpPr>
      <xdr:spPr bwMode="auto">
        <a:xfrm>
          <a:off x="0" y="38290500"/>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120</xdr:row>
      <xdr:rowOff>0</xdr:rowOff>
    </xdr:from>
    <xdr:to>
      <xdr:col>6</xdr:col>
      <xdr:colOff>1020366</xdr:colOff>
      <xdr:row>121</xdr:row>
      <xdr:rowOff>114300</xdr:rowOff>
    </xdr:to>
    <xdr:sp macro="" textlink="">
      <xdr:nvSpPr>
        <xdr:cNvPr id="3" name="Rectangle 2">
          <a:extLst>
            <a:ext uri="{FF2B5EF4-FFF2-40B4-BE49-F238E27FC236}">
              <a16:creationId xmlns:a16="http://schemas.microsoft.com/office/drawing/2014/main" id="{F89466C9-DE69-424B-BA6A-B48DC702B80C}"/>
            </a:ext>
          </a:extLst>
        </xdr:cNvPr>
        <xdr:cNvSpPr/>
      </xdr:nvSpPr>
      <xdr:spPr bwMode="auto">
        <a:xfrm>
          <a:off x="8300267" y="38290500"/>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120</xdr:row>
      <xdr:rowOff>0</xdr:rowOff>
    </xdr:from>
    <xdr:to>
      <xdr:col>2</xdr:col>
      <xdr:colOff>1352550</xdr:colOff>
      <xdr:row>121</xdr:row>
      <xdr:rowOff>114300</xdr:rowOff>
    </xdr:to>
    <xdr:sp macro="" textlink="">
      <xdr:nvSpPr>
        <xdr:cNvPr id="4" name="Rectangle 3">
          <a:extLst>
            <a:ext uri="{FF2B5EF4-FFF2-40B4-BE49-F238E27FC236}">
              <a16:creationId xmlns:a16="http://schemas.microsoft.com/office/drawing/2014/main" id="{033231F0-033D-45B6-A76E-5A61F99BF518}"/>
            </a:ext>
          </a:extLst>
        </xdr:cNvPr>
        <xdr:cNvSpPr/>
      </xdr:nvSpPr>
      <xdr:spPr bwMode="auto">
        <a:xfrm>
          <a:off x="1643343" y="382905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120</xdr:row>
      <xdr:rowOff>9525</xdr:rowOff>
    </xdr:from>
    <xdr:to>
      <xdr:col>2</xdr:col>
      <xdr:colOff>2914650</xdr:colOff>
      <xdr:row>121</xdr:row>
      <xdr:rowOff>123825</xdr:rowOff>
    </xdr:to>
    <xdr:sp macro="" textlink="">
      <xdr:nvSpPr>
        <xdr:cNvPr id="5" name="Rectangle 4">
          <a:extLst>
            <a:ext uri="{FF2B5EF4-FFF2-40B4-BE49-F238E27FC236}">
              <a16:creationId xmlns:a16="http://schemas.microsoft.com/office/drawing/2014/main" id="{900AC6A0-86E2-458F-B28A-96D9B226DA37}"/>
            </a:ext>
          </a:extLst>
        </xdr:cNvPr>
        <xdr:cNvSpPr/>
      </xdr:nvSpPr>
      <xdr:spPr bwMode="auto">
        <a:xfrm>
          <a:off x="3205443" y="38300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120</xdr:row>
      <xdr:rowOff>9525</xdr:rowOff>
    </xdr:from>
    <xdr:to>
      <xdr:col>2</xdr:col>
      <xdr:colOff>4457700</xdr:colOff>
      <xdr:row>121</xdr:row>
      <xdr:rowOff>123825</xdr:rowOff>
    </xdr:to>
    <xdr:sp macro="" textlink="">
      <xdr:nvSpPr>
        <xdr:cNvPr id="6" name="Rectangle 5">
          <a:extLst>
            <a:ext uri="{FF2B5EF4-FFF2-40B4-BE49-F238E27FC236}">
              <a16:creationId xmlns:a16="http://schemas.microsoft.com/office/drawing/2014/main" id="{0BE1EF71-493C-4F8D-893B-DA5756DCD0A0}"/>
            </a:ext>
          </a:extLst>
        </xdr:cNvPr>
        <xdr:cNvSpPr/>
      </xdr:nvSpPr>
      <xdr:spPr bwMode="auto">
        <a:xfrm>
          <a:off x="4748493" y="383000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120</xdr:row>
      <xdr:rowOff>0</xdr:rowOff>
    </xdr:from>
    <xdr:to>
      <xdr:col>5</xdr:col>
      <xdr:colOff>285750</xdr:colOff>
      <xdr:row>121</xdr:row>
      <xdr:rowOff>114300</xdr:rowOff>
    </xdr:to>
    <xdr:sp macro="" textlink="">
      <xdr:nvSpPr>
        <xdr:cNvPr id="7" name="Rectangle 6">
          <a:extLst>
            <a:ext uri="{FF2B5EF4-FFF2-40B4-BE49-F238E27FC236}">
              <a16:creationId xmlns:a16="http://schemas.microsoft.com/office/drawing/2014/main" id="{57367C2A-3B67-49D1-B4C2-78030636BE49}"/>
            </a:ext>
          </a:extLst>
        </xdr:cNvPr>
        <xdr:cNvSpPr/>
      </xdr:nvSpPr>
      <xdr:spPr bwMode="auto">
        <a:xfrm>
          <a:off x="6782360" y="38290500"/>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122</xdr:row>
      <xdr:rowOff>0</xdr:rowOff>
    </xdr:from>
    <xdr:to>
      <xdr:col>1</xdr:col>
      <xdr:colOff>447675</xdr:colOff>
      <xdr:row>122</xdr:row>
      <xdr:rowOff>114300</xdr:rowOff>
    </xdr:to>
    <xdr:sp macro="" textlink="">
      <xdr:nvSpPr>
        <xdr:cNvPr id="8" name="Rectangle 7">
          <a:extLst>
            <a:ext uri="{FF2B5EF4-FFF2-40B4-BE49-F238E27FC236}">
              <a16:creationId xmlns:a16="http://schemas.microsoft.com/office/drawing/2014/main" id="{EF11B317-27C0-426F-9368-FCD4015EC29F}"/>
            </a:ext>
          </a:extLst>
        </xdr:cNvPr>
        <xdr:cNvSpPr/>
      </xdr:nvSpPr>
      <xdr:spPr bwMode="auto">
        <a:xfrm>
          <a:off x="28575" y="38671500"/>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122</xdr:row>
      <xdr:rowOff>0</xdr:rowOff>
    </xdr:from>
    <xdr:to>
      <xdr:col>2</xdr:col>
      <xdr:colOff>4457700</xdr:colOff>
      <xdr:row>122</xdr:row>
      <xdr:rowOff>104775</xdr:rowOff>
    </xdr:to>
    <xdr:sp macro="" textlink="">
      <xdr:nvSpPr>
        <xdr:cNvPr id="9" name="Rectangle 8">
          <a:extLst>
            <a:ext uri="{FF2B5EF4-FFF2-40B4-BE49-F238E27FC236}">
              <a16:creationId xmlns:a16="http://schemas.microsoft.com/office/drawing/2014/main" id="{A30F567F-917C-45B1-A67A-080146B1167A}"/>
            </a:ext>
          </a:extLst>
        </xdr:cNvPr>
        <xdr:cNvSpPr/>
      </xdr:nvSpPr>
      <xdr:spPr bwMode="auto">
        <a:xfrm>
          <a:off x="4767543" y="386715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122</xdr:row>
      <xdr:rowOff>0</xdr:rowOff>
    </xdr:from>
    <xdr:to>
      <xdr:col>2</xdr:col>
      <xdr:colOff>1352550</xdr:colOff>
      <xdr:row>122</xdr:row>
      <xdr:rowOff>123825</xdr:rowOff>
    </xdr:to>
    <xdr:sp macro="" textlink="">
      <xdr:nvSpPr>
        <xdr:cNvPr id="10" name="Rectangle 9">
          <a:extLst>
            <a:ext uri="{FF2B5EF4-FFF2-40B4-BE49-F238E27FC236}">
              <a16:creationId xmlns:a16="http://schemas.microsoft.com/office/drawing/2014/main" id="{7029218A-0BDD-492D-98F4-11A26D32F9DC}"/>
            </a:ext>
          </a:extLst>
        </xdr:cNvPr>
        <xdr:cNvSpPr/>
      </xdr:nvSpPr>
      <xdr:spPr bwMode="auto">
        <a:xfrm>
          <a:off x="1652868" y="38671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122</xdr:row>
      <xdr:rowOff>0</xdr:rowOff>
    </xdr:from>
    <xdr:to>
      <xdr:col>5</xdr:col>
      <xdr:colOff>276225</xdr:colOff>
      <xdr:row>122</xdr:row>
      <xdr:rowOff>123825</xdr:rowOff>
    </xdr:to>
    <xdr:sp macro="" textlink="">
      <xdr:nvSpPr>
        <xdr:cNvPr id="11" name="Rectangle 10">
          <a:extLst>
            <a:ext uri="{FF2B5EF4-FFF2-40B4-BE49-F238E27FC236}">
              <a16:creationId xmlns:a16="http://schemas.microsoft.com/office/drawing/2014/main" id="{71B15977-F3DA-4FA8-8E24-E3E52C101CB1}"/>
            </a:ext>
          </a:extLst>
        </xdr:cNvPr>
        <xdr:cNvSpPr/>
      </xdr:nvSpPr>
      <xdr:spPr bwMode="auto">
        <a:xfrm>
          <a:off x="6782360" y="38671500"/>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122</xdr:row>
      <xdr:rowOff>0</xdr:rowOff>
    </xdr:from>
    <xdr:to>
      <xdr:col>2</xdr:col>
      <xdr:colOff>2914650</xdr:colOff>
      <xdr:row>122</xdr:row>
      <xdr:rowOff>123825</xdr:rowOff>
    </xdr:to>
    <xdr:sp macro="" textlink="">
      <xdr:nvSpPr>
        <xdr:cNvPr id="12" name="Rectangle 11">
          <a:extLst>
            <a:ext uri="{FF2B5EF4-FFF2-40B4-BE49-F238E27FC236}">
              <a16:creationId xmlns:a16="http://schemas.microsoft.com/office/drawing/2014/main" id="{12881C4F-BB5A-4702-A1B0-1879E36ED313}"/>
            </a:ext>
          </a:extLst>
        </xdr:cNvPr>
        <xdr:cNvSpPr/>
      </xdr:nvSpPr>
      <xdr:spPr bwMode="auto">
        <a:xfrm>
          <a:off x="3214968" y="386715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122</xdr:row>
      <xdr:rowOff>0</xdr:rowOff>
    </xdr:from>
    <xdr:to>
      <xdr:col>6</xdr:col>
      <xdr:colOff>1019175</xdr:colOff>
      <xdr:row>122</xdr:row>
      <xdr:rowOff>123825</xdr:rowOff>
    </xdr:to>
    <xdr:sp macro="" textlink="">
      <xdr:nvSpPr>
        <xdr:cNvPr id="13" name="Rectangle 12">
          <a:extLst>
            <a:ext uri="{FF2B5EF4-FFF2-40B4-BE49-F238E27FC236}">
              <a16:creationId xmlns:a16="http://schemas.microsoft.com/office/drawing/2014/main" id="{2774FF97-9303-44D1-B6ED-7800F09351AD}"/>
            </a:ext>
          </a:extLst>
        </xdr:cNvPr>
        <xdr:cNvSpPr/>
      </xdr:nvSpPr>
      <xdr:spPr bwMode="auto">
        <a:xfrm>
          <a:off x="8308601" y="38671500"/>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59</xdr:row>
      <xdr:rowOff>0</xdr:rowOff>
    </xdr:from>
    <xdr:to>
      <xdr:col>1</xdr:col>
      <xdr:colOff>428625</xdr:colOff>
      <xdr:row>60</xdr:row>
      <xdr:rowOff>114300</xdr:rowOff>
    </xdr:to>
    <xdr:sp macro="" textlink="">
      <xdr:nvSpPr>
        <xdr:cNvPr id="27" name="Rectangle 26">
          <a:extLst>
            <a:ext uri="{FF2B5EF4-FFF2-40B4-BE49-F238E27FC236}">
              <a16:creationId xmlns:a16="http://schemas.microsoft.com/office/drawing/2014/main" id="{80270946-5656-4103-A474-F712C0AC0E1B}"/>
            </a:ext>
          </a:extLst>
        </xdr:cNvPr>
        <xdr:cNvSpPr/>
      </xdr:nvSpPr>
      <xdr:spPr bwMode="auto">
        <a:xfrm>
          <a:off x="0" y="38156029"/>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59</xdr:row>
      <xdr:rowOff>0</xdr:rowOff>
    </xdr:from>
    <xdr:to>
      <xdr:col>6</xdr:col>
      <xdr:colOff>1020366</xdr:colOff>
      <xdr:row>60</xdr:row>
      <xdr:rowOff>114300</xdr:rowOff>
    </xdr:to>
    <xdr:sp macro="" textlink="">
      <xdr:nvSpPr>
        <xdr:cNvPr id="28" name="Rectangle 27">
          <a:extLst>
            <a:ext uri="{FF2B5EF4-FFF2-40B4-BE49-F238E27FC236}">
              <a16:creationId xmlns:a16="http://schemas.microsoft.com/office/drawing/2014/main" id="{400B43B8-E90C-4FB6-9849-F70B0E1E03F2}"/>
            </a:ext>
          </a:extLst>
        </xdr:cNvPr>
        <xdr:cNvSpPr/>
      </xdr:nvSpPr>
      <xdr:spPr bwMode="auto">
        <a:xfrm>
          <a:off x="8300267" y="38156029"/>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59</xdr:row>
      <xdr:rowOff>0</xdr:rowOff>
    </xdr:from>
    <xdr:to>
      <xdr:col>2</xdr:col>
      <xdr:colOff>1352550</xdr:colOff>
      <xdr:row>60</xdr:row>
      <xdr:rowOff>114300</xdr:rowOff>
    </xdr:to>
    <xdr:sp macro="" textlink="">
      <xdr:nvSpPr>
        <xdr:cNvPr id="29" name="Rectangle 28">
          <a:extLst>
            <a:ext uri="{FF2B5EF4-FFF2-40B4-BE49-F238E27FC236}">
              <a16:creationId xmlns:a16="http://schemas.microsoft.com/office/drawing/2014/main" id="{E18004C0-F3C7-476F-845E-83521E37C8A0}"/>
            </a:ext>
          </a:extLst>
        </xdr:cNvPr>
        <xdr:cNvSpPr/>
      </xdr:nvSpPr>
      <xdr:spPr bwMode="auto">
        <a:xfrm>
          <a:off x="1643343" y="3815602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59</xdr:row>
      <xdr:rowOff>9525</xdr:rowOff>
    </xdr:from>
    <xdr:to>
      <xdr:col>2</xdr:col>
      <xdr:colOff>2914650</xdr:colOff>
      <xdr:row>60</xdr:row>
      <xdr:rowOff>123825</xdr:rowOff>
    </xdr:to>
    <xdr:sp macro="" textlink="">
      <xdr:nvSpPr>
        <xdr:cNvPr id="30" name="Rectangle 29">
          <a:extLst>
            <a:ext uri="{FF2B5EF4-FFF2-40B4-BE49-F238E27FC236}">
              <a16:creationId xmlns:a16="http://schemas.microsoft.com/office/drawing/2014/main" id="{1875ABDC-3879-4AAE-A5F2-5129B9D0855F}"/>
            </a:ext>
          </a:extLst>
        </xdr:cNvPr>
        <xdr:cNvSpPr/>
      </xdr:nvSpPr>
      <xdr:spPr bwMode="auto">
        <a:xfrm>
          <a:off x="3205443" y="3816555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59</xdr:row>
      <xdr:rowOff>9525</xdr:rowOff>
    </xdr:from>
    <xdr:to>
      <xdr:col>2</xdr:col>
      <xdr:colOff>4457700</xdr:colOff>
      <xdr:row>60</xdr:row>
      <xdr:rowOff>123825</xdr:rowOff>
    </xdr:to>
    <xdr:sp macro="" textlink="">
      <xdr:nvSpPr>
        <xdr:cNvPr id="31" name="Rectangle 30">
          <a:extLst>
            <a:ext uri="{FF2B5EF4-FFF2-40B4-BE49-F238E27FC236}">
              <a16:creationId xmlns:a16="http://schemas.microsoft.com/office/drawing/2014/main" id="{13FCD24B-AFB5-44BC-AEA7-417D0973AB6E}"/>
            </a:ext>
          </a:extLst>
        </xdr:cNvPr>
        <xdr:cNvSpPr/>
      </xdr:nvSpPr>
      <xdr:spPr bwMode="auto">
        <a:xfrm>
          <a:off x="4748493" y="3816555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59</xdr:row>
      <xdr:rowOff>0</xdr:rowOff>
    </xdr:from>
    <xdr:to>
      <xdr:col>5</xdr:col>
      <xdr:colOff>285750</xdr:colOff>
      <xdr:row>60</xdr:row>
      <xdr:rowOff>114300</xdr:rowOff>
    </xdr:to>
    <xdr:sp macro="" textlink="">
      <xdr:nvSpPr>
        <xdr:cNvPr id="32" name="Rectangle 31">
          <a:extLst>
            <a:ext uri="{FF2B5EF4-FFF2-40B4-BE49-F238E27FC236}">
              <a16:creationId xmlns:a16="http://schemas.microsoft.com/office/drawing/2014/main" id="{2A4140D1-C410-41F5-993C-C854E01A26CD}"/>
            </a:ext>
          </a:extLst>
        </xdr:cNvPr>
        <xdr:cNvSpPr/>
      </xdr:nvSpPr>
      <xdr:spPr bwMode="auto">
        <a:xfrm>
          <a:off x="6782360" y="38156029"/>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61</xdr:row>
      <xdr:rowOff>0</xdr:rowOff>
    </xdr:from>
    <xdr:to>
      <xdr:col>1</xdr:col>
      <xdr:colOff>447675</xdr:colOff>
      <xdr:row>61</xdr:row>
      <xdr:rowOff>114300</xdr:rowOff>
    </xdr:to>
    <xdr:sp macro="" textlink="">
      <xdr:nvSpPr>
        <xdr:cNvPr id="33" name="Rectangle 32">
          <a:extLst>
            <a:ext uri="{FF2B5EF4-FFF2-40B4-BE49-F238E27FC236}">
              <a16:creationId xmlns:a16="http://schemas.microsoft.com/office/drawing/2014/main" id="{11CB880D-18F9-48AF-8D8C-F2392523A046}"/>
            </a:ext>
          </a:extLst>
        </xdr:cNvPr>
        <xdr:cNvSpPr/>
      </xdr:nvSpPr>
      <xdr:spPr bwMode="auto">
        <a:xfrm>
          <a:off x="28575" y="38537029"/>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61</xdr:row>
      <xdr:rowOff>0</xdr:rowOff>
    </xdr:from>
    <xdr:to>
      <xdr:col>2</xdr:col>
      <xdr:colOff>4457700</xdr:colOff>
      <xdr:row>61</xdr:row>
      <xdr:rowOff>104775</xdr:rowOff>
    </xdr:to>
    <xdr:sp macro="" textlink="">
      <xdr:nvSpPr>
        <xdr:cNvPr id="34" name="Rectangle 33">
          <a:extLst>
            <a:ext uri="{FF2B5EF4-FFF2-40B4-BE49-F238E27FC236}">
              <a16:creationId xmlns:a16="http://schemas.microsoft.com/office/drawing/2014/main" id="{39318BF0-BE6E-4AE7-8167-6CB0906EE7AE}"/>
            </a:ext>
          </a:extLst>
        </xdr:cNvPr>
        <xdr:cNvSpPr/>
      </xdr:nvSpPr>
      <xdr:spPr bwMode="auto">
        <a:xfrm>
          <a:off x="4767543" y="38537029"/>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61</xdr:row>
      <xdr:rowOff>0</xdr:rowOff>
    </xdr:from>
    <xdr:to>
      <xdr:col>2</xdr:col>
      <xdr:colOff>1352550</xdr:colOff>
      <xdr:row>61</xdr:row>
      <xdr:rowOff>123825</xdr:rowOff>
    </xdr:to>
    <xdr:sp macro="" textlink="">
      <xdr:nvSpPr>
        <xdr:cNvPr id="35" name="Rectangle 34">
          <a:extLst>
            <a:ext uri="{FF2B5EF4-FFF2-40B4-BE49-F238E27FC236}">
              <a16:creationId xmlns:a16="http://schemas.microsoft.com/office/drawing/2014/main" id="{CBBD8467-83FD-44C6-A92A-72A9B5979173}"/>
            </a:ext>
          </a:extLst>
        </xdr:cNvPr>
        <xdr:cNvSpPr/>
      </xdr:nvSpPr>
      <xdr:spPr bwMode="auto">
        <a:xfrm>
          <a:off x="1652868" y="38537029"/>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61</xdr:row>
      <xdr:rowOff>0</xdr:rowOff>
    </xdr:from>
    <xdr:to>
      <xdr:col>5</xdr:col>
      <xdr:colOff>276225</xdr:colOff>
      <xdr:row>61</xdr:row>
      <xdr:rowOff>123825</xdr:rowOff>
    </xdr:to>
    <xdr:sp macro="" textlink="">
      <xdr:nvSpPr>
        <xdr:cNvPr id="36" name="Rectangle 35">
          <a:extLst>
            <a:ext uri="{FF2B5EF4-FFF2-40B4-BE49-F238E27FC236}">
              <a16:creationId xmlns:a16="http://schemas.microsoft.com/office/drawing/2014/main" id="{28CFE3C1-3492-4AF3-BBE8-6602489AEB72}"/>
            </a:ext>
          </a:extLst>
        </xdr:cNvPr>
        <xdr:cNvSpPr/>
      </xdr:nvSpPr>
      <xdr:spPr bwMode="auto">
        <a:xfrm>
          <a:off x="6782360" y="38537029"/>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61</xdr:row>
      <xdr:rowOff>0</xdr:rowOff>
    </xdr:from>
    <xdr:to>
      <xdr:col>2</xdr:col>
      <xdr:colOff>2914650</xdr:colOff>
      <xdr:row>61</xdr:row>
      <xdr:rowOff>123825</xdr:rowOff>
    </xdr:to>
    <xdr:sp macro="" textlink="">
      <xdr:nvSpPr>
        <xdr:cNvPr id="37" name="Rectangle 36">
          <a:extLst>
            <a:ext uri="{FF2B5EF4-FFF2-40B4-BE49-F238E27FC236}">
              <a16:creationId xmlns:a16="http://schemas.microsoft.com/office/drawing/2014/main" id="{7298B1D7-D583-4094-9DF0-D8635E0DBE3D}"/>
            </a:ext>
          </a:extLst>
        </xdr:cNvPr>
        <xdr:cNvSpPr/>
      </xdr:nvSpPr>
      <xdr:spPr bwMode="auto">
        <a:xfrm>
          <a:off x="3214968" y="38537029"/>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61</xdr:row>
      <xdr:rowOff>0</xdr:rowOff>
    </xdr:from>
    <xdr:to>
      <xdr:col>6</xdr:col>
      <xdr:colOff>1019175</xdr:colOff>
      <xdr:row>61</xdr:row>
      <xdr:rowOff>123825</xdr:rowOff>
    </xdr:to>
    <xdr:sp macro="" textlink="">
      <xdr:nvSpPr>
        <xdr:cNvPr id="38" name="Rectangle 37">
          <a:extLst>
            <a:ext uri="{FF2B5EF4-FFF2-40B4-BE49-F238E27FC236}">
              <a16:creationId xmlns:a16="http://schemas.microsoft.com/office/drawing/2014/main" id="{D0E18CB3-CC76-4A4B-964A-D2AFC17F4741}"/>
            </a:ext>
          </a:extLst>
        </xdr:cNvPr>
        <xdr:cNvSpPr/>
      </xdr:nvSpPr>
      <xdr:spPr bwMode="auto">
        <a:xfrm>
          <a:off x="8308601" y="38537029"/>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58</xdr:row>
      <xdr:rowOff>0</xdr:rowOff>
    </xdr:from>
    <xdr:to>
      <xdr:col>1</xdr:col>
      <xdr:colOff>428625</xdr:colOff>
      <xdr:row>59</xdr:row>
      <xdr:rowOff>114300</xdr:rowOff>
    </xdr:to>
    <xdr:sp macro="" textlink="">
      <xdr:nvSpPr>
        <xdr:cNvPr id="2" name="Rectangle 1">
          <a:extLst>
            <a:ext uri="{FF2B5EF4-FFF2-40B4-BE49-F238E27FC236}">
              <a16:creationId xmlns:a16="http://schemas.microsoft.com/office/drawing/2014/main" id="{79B26BB8-4BD3-4DAF-996E-5C1FCFEED12E}"/>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58</xdr:row>
      <xdr:rowOff>0</xdr:rowOff>
    </xdr:from>
    <xdr:to>
      <xdr:col>6</xdr:col>
      <xdr:colOff>1020366</xdr:colOff>
      <xdr:row>59</xdr:row>
      <xdr:rowOff>114300</xdr:rowOff>
    </xdr:to>
    <xdr:sp macro="" textlink="">
      <xdr:nvSpPr>
        <xdr:cNvPr id="3" name="Rectangle 2">
          <a:extLst>
            <a:ext uri="{FF2B5EF4-FFF2-40B4-BE49-F238E27FC236}">
              <a16:creationId xmlns:a16="http://schemas.microsoft.com/office/drawing/2014/main" id="{E24173EA-142E-4B4F-B460-7BAD08EC4D92}"/>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58</xdr:row>
      <xdr:rowOff>0</xdr:rowOff>
    </xdr:from>
    <xdr:to>
      <xdr:col>2</xdr:col>
      <xdr:colOff>1352550</xdr:colOff>
      <xdr:row>59</xdr:row>
      <xdr:rowOff>114300</xdr:rowOff>
    </xdr:to>
    <xdr:sp macro="" textlink="">
      <xdr:nvSpPr>
        <xdr:cNvPr id="4" name="Rectangle 3">
          <a:extLst>
            <a:ext uri="{FF2B5EF4-FFF2-40B4-BE49-F238E27FC236}">
              <a16:creationId xmlns:a16="http://schemas.microsoft.com/office/drawing/2014/main" id="{AAC5DB0A-5896-4E02-B693-A65822B65750}"/>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58</xdr:row>
      <xdr:rowOff>9525</xdr:rowOff>
    </xdr:from>
    <xdr:to>
      <xdr:col>2</xdr:col>
      <xdr:colOff>2914650</xdr:colOff>
      <xdr:row>59</xdr:row>
      <xdr:rowOff>123825</xdr:rowOff>
    </xdr:to>
    <xdr:sp macro="" textlink="">
      <xdr:nvSpPr>
        <xdr:cNvPr id="5" name="Rectangle 4">
          <a:extLst>
            <a:ext uri="{FF2B5EF4-FFF2-40B4-BE49-F238E27FC236}">
              <a16:creationId xmlns:a16="http://schemas.microsoft.com/office/drawing/2014/main" id="{30E8E989-9E3A-44D1-B252-4C37F0CF8F64}"/>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58</xdr:row>
      <xdr:rowOff>9525</xdr:rowOff>
    </xdr:from>
    <xdr:to>
      <xdr:col>2</xdr:col>
      <xdr:colOff>4457700</xdr:colOff>
      <xdr:row>59</xdr:row>
      <xdr:rowOff>123825</xdr:rowOff>
    </xdr:to>
    <xdr:sp macro="" textlink="">
      <xdr:nvSpPr>
        <xdr:cNvPr id="6" name="Rectangle 5">
          <a:extLst>
            <a:ext uri="{FF2B5EF4-FFF2-40B4-BE49-F238E27FC236}">
              <a16:creationId xmlns:a16="http://schemas.microsoft.com/office/drawing/2014/main" id="{CC402746-2A5B-4F2D-B963-80BBE970390D}"/>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58</xdr:row>
      <xdr:rowOff>0</xdr:rowOff>
    </xdr:from>
    <xdr:to>
      <xdr:col>5</xdr:col>
      <xdr:colOff>285750</xdr:colOff>
      <xdr:row>59</xdr:row>
      <xdr:rowOff>114300</xdr:rowOff>
    </xdr:to>
    <xdr:sp macro="" textlink="">
      <xdr:nvSpPr>
        <xdr:cNvPr id="7" name="Rectangle 6">
          <a:extLst>
            <a:ext uri="{FF2B5EF4-FFF2-40B4-BE49-F238E27FC236}">
              <a16:creationId xmlns:a16="http://schemas.microsoft.com/office/drawing/2014/main" id="{3E09FDD7-7405-4EA5-9BC8-F3F1FA4A7F20}"/>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60</xdr:row>
      <xdr:rowOff>0</xdr:rowOff>
    </xdr:from>
    <xdr:to>
      <xdr:col>1</xdr:col>
      <xdr:colOff>447675</xdr:colOff>
      <xdr:row>60</xdr:row>
      <xdr:rowOff>114300</xdr:rowOff>
    </xdr:to>
    <xdr:sp macro="" textlink="">
      <xdr:nvSpPr>
        <xdr:cNvPr id="8" name="Rectangle 7">
          <a:extLst>
            <a:ext uri="{FF2B5EF4-FFF2-40B4-BE49-F238E27FC236}">
              <a16:creationId xmlns:a16="http://schemas.microsoft.com/office/drawing/2014/main" id="{C3D8BDCE-4BEA-410E-A19E-F7A920A0C5FA}"/>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60</xdr:row>
      <xdr:rowOff>0</xdr:rowOff>
    </xdr:from>
    <xdr:to>
      <xdr:col>2</xdr:col>
      <xdr:colOff>4457700</xdr:colOff>
      <xdr:row>60</xdr:row>
      <xdr:rowOff>104775</xdr:rowOff>
    </xdr:to>
    <xdr:sp macro="" textlink="">
      <xdr:nvSpPr>
        <xdr:cNvPr id="9" name="Rectangle 8">
          <a:extLst>
            <a:ext uri="{FF2B5EF4-FFF2-40B4-BE49-F238E27FC236}">
              <a16:creationId xmlns:a16="http://schemas.microsoft.com/office/drawing/2014/main" id="{96083493-58BC-4C31-8FC7-F3C89A9DD6F9}"/>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60</xdr:row>
      <xdr:rowOff>0</xdr:rowOff>
    </xdr:from>
    <xdr:to>
      <xdr:col>2</xdr:col>
      <xdr:colOff>1352550</xdr:colOff>
      <xdr:row>60</xdr:row>
      <xdr:rowOff>123825</xdr:rowOff>
    </xdr:to>
    <xdr:sp macro="" textlink="">
      <xdr:nvSpPr>
        <xdr:cNvPr id="10" name="Rectangle 9">
          <a:extLst>
            <a:ext uri="{FF2B5EF4-FFF2-40B4-BE49-F238E27FC236}">
              <a16:creationId xmlns:a16="http://schemas.microsoft.com/office/drawing/2014/main" id="{3CDC96AA-3D09-4854-AD27-D79D0BF3CFF6}"/>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60</xdr:row>
      <xdr:rowOff>0</xdr:rowOff>
    </xdr:from>
    <xdr:to>
      <xdr:col>5</xdr:col>
      <xdr:colOff>276225</xdr:colOff>
      <xdr:row>60</xdr:row>
      <xdr:rowOff>123825</xdr:rowOff>
    </xdr:to>
    <xdr:sp macro="" textlink="">
      <xdr:nvSpPr>
        <xdr:cNvPr id="11" name="Rectangle 10">
          <a:extLst>
            <a:ext uri="{FF2B5EF4-FFF2-40B4-BE49-F238E27FC236}">
              <a16:creationId xmlns:a16="http://schemas.microsoft.com/office/drawing/2014/main" id="{B57B99E0-A29B-4FFD-9F3E-8C9E74F7BD74}"/>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60</xdr:row>
      <xdr:rowOff>0</xdr:rowOff>
    </xdr:from>
    <xdr:to>
      <xdr:col>2</xdr:col>
      <xdr:colOff>2914650</xdr:colOff>
      <xdr:row>60</xdr:row>
      <xdr:rowOff>123825</xdr:rowOff>
    </xdr:to>
    <xdr:sp macro="" textlink="">
      <xdr:nvSpPr>
        <xdr:cNvPr id="12" name="Rectangle 11">
          <a:extLst>
            <a:ext uri="{FF2B5EF4-FFF2-40B4-BE49-F238E27FC236}">
              <a16:creationId xmlns:a16="http://schemas.microsoft.com/office/drawing/2014/main" id="{BF44D893-DD55-4155-8C64-DBC7389C6370}"/>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60</xdr:row>
      <xdr:rowOff>0</xdr:rowOff>
    </xdr:from>
    <xdr:to>
      <xdr:col>6</xdr:col>
      <xdr:colOff>1019175</xdr:colOff>
      <xdr:row>60</xdr:row>
      <xdr:rowOff>123825</xdr:rowOff>
    </xdr:to>
    <xdr:sp macro="" textlink="">
      <xdr:nvSpPr>
        <xdr:cNvPr id="13" name="Rectangle 12">
          <a:extLst>
            <a:ext uri="{FF2B5EF4-FFF2-40B4-BE49-F238E27FC236}">
              <a16:creationId xmlns:a16="http://schemas.microsoft.com/office/drawing/2014/main" id="{9464C632-1B4A-4267-A60D-9C821E4FCDA2}"/>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4699000</xdr:colOff>
      <xdr:row>0</xdr:row>
      <xdr:rowOff>111125</xdr:rowOff>
    </xdr:from>
    <xdr:to>
      <xdr:col>4</xdr:col>
      <xdr:colOff>104400</xdr:colOff>
      <xdr:row>2</xdr:row>
      <xdr:rowOff>25720</xdr:rowOff>
    </xdr:to>
    <xdr:pic>
      <xdr:nvPicPr>
        <xdr:cNvPr id="14" name="Picture 13">
          <a:extLst>
            <a:ext uri="{FF2B5EF4-FFF2-40B4-BE49-F238E27FC236}">
              <a16:creationId xmlns:a16="http://schemas.microsoft.com/office/drawing/2014/main" id="{E64EB96C-74C3-A9D8-DE7A-CA7D1B4F1E9D}"/>
            </a:ext>
          </a:extLst>
        </xdr:cNvPr>
        <xdr:cNvPicPr>
          <a:picLocks noChangeAspect="1"/>
        </xdr:cNvPicPr>
      </xdr:nvPicPr>
      <xdr:blipFill>
        <a:blip xmlns:r="http://schemas.openxmlformats.org/officeDocument/2006/relationships" r:embed="rId1"/>
        <a:stretch>
          <a:fillRect/>
        </a:stretch>
      </xdr:blipFill>
      <xdr:spPr>
        <a:xfrm>
          <a:off x="6064250" y="111125"/>
          <a:ext cx="1024217" cy="755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0</xdr:col>
      <xdr:colOff>152400</xdr:colOff>
      <xdr:row>55</xdr:row>
      <xdr:rowOff>152400</xdr:rowOff>
    </xdr:to>
    <xdr:pic>
      <xdr:nvPicPr>
        <xdr:cNvPr id="14" name="Picture 1">
          <a:extLst>
            <a:ext uri="{FF2B5EF4-FFF2-40B4-BE49-F238E27FC236}">
              <a16:creationId xmlns:a16="http://schemas.microsoft.com/office/drawing/2014/main" id="{051822F7-0C83-4397-8FCD-B9E45834C9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2734925"/>
          <a:ext cx="152400" cy="152400"/>
        </a:xfrm>
        <a:prstGeom prst="rect">
          <a:avLst/>
        </a:prstGeom>
        <a:noFill/>
        <a:ln w="1">
          <a:noFill/>
          <a:miter lim="800000"/>
          <a:headEnd/>
          <a:tailEnd type="none" w="med" len="med"/>
        </a:ln>
        <a:effectLst/>
      </xdr:spPr>
    </xdr:pic>
    <xdr:clientData/>
  </xdr:twoCellAnchor>
  <xdr:twoCellAnchor>
    <xdr:from>
      <xdr:col>0</xdr:col>
      <xdr:colOff>0</xdr:colOff>
      <xdr:row>121</xdr:row>
      <xdr:rowOff>0</xdr:rowOff>
    </xdr:from>
    <xdr:to>
      <xdr:col>1</xdr:col>
      <xdr:colOff>428625</xdr:colOff>
      <xdr:row>122</xdr:row>
      <xdr:rowOff>114300</xdr:rowOff>
    </xdr:to>
    <xdr:sp macro="" textlink="">
      <xdr:nvSpPr>
        <xdr:cNvPr id="15" name="Rectangle 14">
          <a:extLst>
            <a:ext uri="{FF2B5EF4-FFF2-40B4-BE49-F238E27FC236}">
              <a16:creationId xmlns:a16="http://schemas.microsoft.com/office/drawing/2014/main" id="{21BF9C7B-65DA-4BD4-ADCF-3306C0FCE753}"/>
            </a:ext>
          </a:extLst>
        </xdr:cNvPr>
        <xdr:cNvSpPr/>
      </xdr:nvSpPr>
      <xdr:spPr bwMode="auto">
        <a:xfrm>
          <a:off x="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121</xdr:row>
      <xdr:rowOff>0</xdr:rowOff>
    </xdr:from>
    <xdr:to>
      <xdr:col>6</xdr:col>
      <xdr:colOff>1020366</xdr:colOff>
      <xdr:row>122</xdr:row>
      <xdr:rowOff>114300</xdr:rowOff>
    </xdr:to>
    <xdr:sp macro="" textlink="">
      <xdr:nvSpPr>
        <xdr:cNvPr id="16" name="Rectangle 15">
          <a:extLst>
            <a:ext uri="{FF2B5EF4-FFF2-40B4-BE49-F238E27FC236}">
              <a16:creationId xmlns:a16="http://schemas.microsoft.com/office/drawing/2014/main" id="{E22F7CF0-BCF5-4A22-B9CD-C60C8379D791}"/>
            </a:ext>
          </a:extLst>
        </xdr:cNvPr>
        <xdr:cNvSpPr/>
      </xdr:nvSpPr>
      <xdr:spPr bwMode="auto">
        <a:xfrm>
          <a:off x="7830741"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121</xdr:row>
      <xdr:rowOff>0</xdr:rowOff>
    </xdr:from>
    <xdr:to>
      <xdr:col>2</xdr:col>
      <xdr:colOff>1352550</xdr:colOff>
      <xdr:row>122</xdr:row>
      <xdr:rowOff>114300</xdr:rowOff>
    </xdr:to>
    <xdr:sp macro="" textlink="">
      <xdr:nvSpPr>
        <xdr:cNvPr id="17" name="Rectangle 16">
          <a:extLst>
            <a:ext uri="{FF2B5EF4-FFF2-40B4-BE49-F238E27FC236}">
              <a16:creationId xmlns:a16="http://schemas.microsoft.com/office/drawing/2014/main" id="{2A42C068-BCD2-4630-9B03-BBFE1B0C6C10}"/>
            </a:ext>
          </a:extLst>
        </xdr:cNvPr>
        <xdr:cNvSpPr/>
      </xdr:nvSpPr>
      <xdr:spPr bwMode="auto">
        <a:xfrm>
          <a:off x="1638300"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121</xdr:row>
      <xdr:rowOff>9525</xdr:rowOff>
    </xdr:from>
    <xdr:to>
      <xdr:col>2</xdr:col>
      <xdr:colOff>2914650</xdr:colOff>
      <xdr:row>122</xdr:row>
      <xdr:rowOff>123825</xdr:rowOff>
    </xdr:to>
    <xdr:sp macro="" textlink="">
      <xdr:nvSpPr>
        <xdr:cNvPr id="18" name="Rectangle 17">
          <a:extLst>
            <a:ext uri="{FF2B5EF4-FFF2-40B4-BE49-F238E27FC236}">
              <a16:creationId xmlns:a16="http://schemas.microsoft.com/office/drawing/2014/main" id="{D2DC0AFE-665A-4751-9548-7FBEE33246AD}"/>
            </a:ext>
          </a:extLst>
        </xdr:cNvPr>
        <xdr:cNvSpPr/>
      </xdr:nvSpPr>
      <xdr:spPr bwMode="auto">
        <a:xfrm>
          <a:off x="320040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121</xdr:row>
      <xdr:rowOff>9525</xdr:rowOff>
    </xdr:from>
    <xdr:to>
      <xdr:col>2</xdr:col>
      <xdr:colOff>4457700</xdr:colOff>
      <xdr:row>122</xdr:row>
      <xdr:rowOff>123825</xdr:rowOff>
    </xdr:to>
    <xdr:sp macro="" textlink="">
      <xdr:nvSpPr>
        <xdr:cNvPr id="19" name="Rectangle 18">
          <a:extLst>
            <a:ext uri="{FF2B5EF4-FFF2-40B4-BE49-F238E27FC236}">
              <a16:creationId xmlns:a16="http://schemas.microsoft.com/office/drawing/2014/main" id="{A7FA0DDC-ECC7-475D-9BB5-E7BE1B09588B}"/>
            </a:ext>
          </a:extLst>
        </xdr:cNvPr>
        <xdr:cNvSpPr/>
      </xdr:nvSpPr>
      <xdr:spPr bwMode="auto">
        <a:xfrm>
          <a:off x="4743450" y="136874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121</xdr:row>
      <xdr:rowOff>0</xdr:rowOff>
    </xdr:from>
    <xdr:to>
      <xdr:col>5</xdr:col>
      <xdr:colOff>285750</xdr:colOff>
      <xdr:row>122</xdr:row>
      <xdr:rowOff>114300</xdr:rowOff>
    </xdr:to>
    <xdr:sp macro="" textlink="">
      <xdr:nvSpPr>
        <xdr:cNvPr id="20" name="Rectangle 19">
          <a:extLst>
            <a:ext uri="{FF2B5EF4-FFF2-40B4-BE49-F238E27FC236}">
              <a16:creationId xmlns:a16="http://schemas.microsoft.com/office/drawing/2014/main" id="{2BD9150B-4CA3-4ED1-BB43-9C78D4424E68}"/>
            </a:ext>
          </a:extLst>
        </xdr:cNvPr>
        <xdr:cNvSpPr/>
      </xdr:nvSpPr>
      <xdr:spPr bwMode="auto">
        <a:xfrm>
          <a:off x="6315075" y="136779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123</xdr:row>
      <xdr:rowOff>0</xdr:rowOff>
    </xdr:from>
    <xdr:to>
      <xdr:col>1</xdr:col>
      <xdr:colOff>447675</xdr:colOff>
      <xdr:row>123</xdr:row>
      <xdr:rowOff>114300</xdr:rowOff>
    </xdr:to>
    <xdr:sp macro="" textlink="">
      <xdr:nvSpPr>
        <xdr:cNvPr id="21" name="Rectangle 20">
          <a:extLst>
            <a:ext uri="{FF2B5EF4-FFF2-40B4-BE49-F238E27FC236}">
              <a16:creationId xmlns:a16="http://schemas.microsoft.com/office/drawing/2014/main" id="{CE66098F-C604-4398-BF4E-234FF05AB798}"/>
            </a:ext>
          </a:extLst>
        </xdr:cNvPr>
        <xdr:cNvSpPr/>
      </xdr:nvSpPr>
      <xdr:spPr bwMode="auto">
        <a:xfrm>
          <a:off x="28575" y="140589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123</xdr:row>
      <xdr:rowOff>0</xdr:rowOff>
    </xdr:from>
    <xdr:to>
      <xdr:col>2</xdr:col>
      <xdr:colOff>4457700</xdr:colOff>
      <xdr:row>123</xdr:row>
      <xdr:rowOff>104775</xdr:rowOff>
    </xdr:to>
    <xdr:sp macro="" textlink="">
      <xdr:nvSpPr>
        <xdr:cNvPr id="22" name="Rectangle 21">
          <a:extLst>
            <a:ext uri="{FF2B5EF4-FFF2-40B4-BE49-F238E27FC236}">
              <a16:creationId xmlns:a16="http://schemas.microsoft.com/office/drawing/2014/main" id="{9E2412B6-2B46-4AF9-BCE4-8EF1E08DCDFD}"/>
            </a:ext>
          </a:extLst>
        </xdr:cNvPr>
        <xdr:cNvSpPr/>
      </xdr:nvSpPr>
      <xdr:spPr bwMode="auto">
        <a:xfrm>
          <a:off x="4762500" y="140589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123</xdr:row>
      <xdr:rowOff>0</xdr:rowOff>
    </xdr:from>
    <xdr:to>
      <xdr:col>2</xdr:col>
      <xdr:colOff>1352550</xdr:colOff>
      <xdr:row>123</xdr:row>
      <xdr:rowOff>123825</xdr:rowOff>
    </xdr:to>
    <xdr:sp macro="" textlink="">
      <xdr:nvSpPr>
        <xdr:cNvPr id="23" name="Rectangle 22">
          <a:extLst>
            <a:ext uri="{FF2B5EF4-FFF2-40B4-BE49-F238E27FC236}">
              <a16:creationId xmlns:a16="http://schemas.microsoft.com/office/drawing/2014/main" id="{486F9B5C-1051-4E83-B465-B5C6C80865AD}"/>
            </a:ext>
          </a:extLst>
        </xdr:cNvPr>
        <xdr:cNvSpPr/>
      </xdr:nvSpPr>
      <xdr:spPr bwMode="auto">
        <a:xfrm>
          <a:off x="16478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123</xdr:row>
      <xdr:rowOff>0</xdr:rowOff>
    </xdr:from>
    <xdr:to>
      <xdr:col>5</xdr:col>
      <xdr:colOff>276225</xdr:colOff>
      <xdr:row>123</xdr:row>
      <xdr:rowOff>123825</xdr:rowOff>
    </xdr:to>
    <xdr:sp macro="" textlink="">
      <xdr:nvSpPr>
        <xdr:cNvPr id="24" name="Rectangle 23">
          <a:extLst>
            <a:ext uri="{FF2B5EF4-FFF2-40B4-BE49-F238E27FC236}">
              <a16:creationId xmlns:a16="http://schemas.microsoft.com/office/drawing/2014/main" id="{52721F00-129E-4980-A722-E13A3E52C19C}"/>
            </a:ext>
          </a:extLst>
        </xdr:cNvPr>
        <xdr:cNvSpPr/>
      </xdr:nvSpPr>
      <xdr:spPr bwMode="auto">
        <a:xfrm>
          <a:off x="6315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123</xdr:row>
      <xdr:rowOff>0</xdr:rowOff>
    </xdr:from>
    <xdr:to>
      <xdr:col>2</xdr:col>
      <xdr:colOff>2914650</xdr:colOff>
      <xdr:row>123</xdr:row>
      <xdr:rowOff>123825</xdr:rowOff>
    </xdr:to>
    <xdr:sp macro="" textlink="">
      <xdr:nvSpPr>
        <xdr:cNvPr id="25" name="Rectangle 24">
          <a:extLst>
            <a:ext uri="{FF2B5EF4-FFF2-40B4-BE49-F238E27FC236}">
              <a16:creationId xmlns:a16="http://schemas.microsoft.com/office/drawing/2014/main" id="{60C856D1-6A15-4EF0-8C40-E262959EDE78}"/>
            </a:ext>
          </a:extLst>
        </xdr:cNvPr>
        <xdr:cNvSpPr/>
      </xdr:nvSpPr>
      <xdr:spPr bwMode="auto">
        <a:xfrm>
          <a:off x="320992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123</xdr:row>
      <xdr:rowOff>0</xdr:rowOff>
    </xdr:from>
    <xdr:to>
      <xdr:col>6</xdr:col>
      <xdr:colOff>1019175</xdr:colOff>
      <xdr:row>123</xdr:row>
      <xdr:rowOff>123825</xdr:rowOff>
    </xdr:to>
    <xdr:sp macro="" textlink="">
      <xdr:nvSpPr>
        <xdr:cNvPr id="26" name="Rectangle 25">
          <a:extLst>
            <a:ext uri="{FF2B5EF4-FFF2-40B4-BE49-F238E27FC236}">
              <a16:creationId xmlns:a16="http://schemas.microsoft.com/office/drawing/2014/main" id="{B0ABDE5D-9657-48B0-9C19-30C7DB0E3156}"/>
            </a:ext>
          </a:extLst>
        </xdr:cNvPr>
        <xdr:cNvSpPr/>
      </xdr:nvSpPr>
      <xdr:spPr bwMode="auto">
        <a:xfrm>
          <a:off x="7839075" y="140589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4679674</xdr:colOff>
      <xdr:row>0</xdr:row>
      <xdr:rowOff>99391</xdr:rowOff>
    </xdr:from>
    <xdr:to>
      <xdr:col>4</xdr:col>
      <xdr:colOff>84384</xdr:colOff>
      <xdr:row>2</xdr:row>
      <xdr:rowOff>21741</xdr:rowOff>
    </xdr:to>
    <xdr:pic>
      <xdr:nvPicPr>
        <xdr:cNvPr id="27" name="Picture 26">
          <a:extLst>
            <a:ext uri="{FF2B5EF4-FFF2-40B4-BE49-F238E27FC236}">
              <a16:creationId xmlns:a16="http://schemas.microsoft.com/office/drawing/2014/main" id="{9F407174-9713-6B98-01C8-CEC9868AEE3F}"/>
            </a:ext>
          </a:extLst>
        </xdr:cNvPr>
        <xdr:cNvPicPr>
          <a:picLocks noChangeAspect="1"/>
        </xdr:cNvPicPr>
      </xdr:nvPicPr>
      <xdr:blipFill>
        <a:blip xmlns:r="http://schemas.openxmlformats.org/officeDocument/2006/relationships" r:embed="rId2"/>
        <a:stretch>
          <a:fillRect/>
        </a:stretch>
      </xdr:blipFill>
      <xdr:spPr>
        <a:xfrm>
          <a:off x="6038022" y="99391"/>
          <a:ext cx="1024217" cy="755970"/>
        </a:xfrm>
        <a:prstGeom prst="rect">
          <a:avLst/>
        </a:prstGeom>
      </xdr:spPr>
    </xdr:pic>
    <xdr:clientData/>
  </xdr:twoCellAnchor>
  <xdr:twoCellAnchor>
    <xdr:from>
      <xdr:col>0</xdr:col>
      <xdr:colOff>0</xdr:colOff>
      <xdr:row>58</xdr:row>
      <xdr:rowOff>0</xdr:rowOff>
    </xdr:from>
    <xdr:to>
      <xdr:col>1</xdr:col>
      <xdr:colOff>428625</xdr:colOff>
      <xdr:row>59</xdr:row>
      <xdr:rowOff>114300</xdr:rowOff>
    </xdr:to>
    <xdr:sp macro="" textlink="">
      <xdr:nvSpPr>
        <xdr:cNvPr id="2" name="Rectangle 1">
          <a:extLst>
            <a:ext uri="{FF2B5EF4-FFF2-40B4-BE49-F238E27FC236}">
              <a16:creationId xmlns:a16="http://schemas.microsoft.com/office/drawing/2014/main" id="{1483F6C4-7628-4E67-AB4B-BE7215CEBE7D}"/>
            </a:ext>
          </a:extLst>
        </xdr:cNvPr>
        <xdr:cNvSpPr/>
      </xdr:nvSpPr>
      <xdr:spPr bwMode="auto">
        <a:xfrm>
          <a:off x="0" y="2839570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58</xdr:row>
      <xdr:rowOff>0</xdr:rowOff>
    </xdr:from>
    <xdr:to>
      <xdr:col>6</xdr:col>
      <xdr:colOff>1020366</xdr:colOff>
      <xdr:row>59</xdr:row>
      <xdr:rowOff>114300</xdr:rowOff>
    </xdr:to>
    <xdr:sp macro="" textlink="">
      <xdr:nvSpPr>
        <xdr:cNvPr id="3" name="Rectangle 2">
          <a:extLst>
            <a:ext uri="{FF2B5EF4-FFF2-40B4-BE49-F238E27FC236}">
              <a16:creationId xmlns:a16="http://schemas.microsoft.com/office/drawing/2014/main" id="{509B2D6B-DBD2-4925-8911-38D2FD5D0E00}"/>
            </a:ext>
          </a:extLst>
        </xdr:cNvPr>
        <xdr:cNvSpPr/>
      </xdr:nvSpPr>
      <xdr:spPr bwMode="auto">
        <a:xfrm>
          <a:off x="8300267" y="28395706"/>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58</xdr:row>
      <xdr:rowOff>0</xdr:rowOff>
    </xdr:from>
    <xdr:to>
      <xdr:col>2</xdr:col>
      <xdr:colOff>1352550</xdr:colOff>
      <xdr:row>59</xdr:row>
      <xdr:rowOff>114300</xdr:rowOff>
    </xdr:to>
    <xdr:sp macro="" textlink="">
      <xdr:nvSpPr>
        <xdr:cNvPr id="4" name="Rectangle 3">
          <a:extLst>
            <a:ext uri="{FF2B5EF4-FFF2-40B4-BE49-F238E27FC236}">
              <a16:creationId xmlns:a16="http://schemas.microsoft.com/office/drawing/2014/main" id="{823BBEE2-208E-41DB-AC3D-BA1093B7A189}"/>
            </a:ext>
          </a:extLst>
        </xdr:cNvPr>
        <xdr:cNvSpPr/>
      </xdr:nvSpPr>
      <xdr:spPr bwMode="auto">
        <a:xfrm>
          <a:off x="1643343" y="2839570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58</xdr:row>
      <xdr:rowOff>9525</xdr:rowOff>
    </xdr:from>
    <xdr:to>
      <xdr:col>2</xdr:col>
      <xdr:colOff>2914650</xdr:colOff>
      <xdr:row>59</xdr:row>
      <xdr:rowOff>123825</xdr:rowOff>
    </xdr:to>
    <xdr:sp macro="" textlink="">
      <xdr:nvSpPr>
        <xdr:cNvPr id="5" name="Rectangle 4">
          <a:extLst>
            <a:ext uri="{FF2B5EF4-FFF2-40B4-BE49-F238E27FC236}">
              <a16:creationId xmlns:a16="http://schemas.microsoft.com/office/drawing/2014/main" id="{B21F18A0-02A8-4305-A1BD-0916392D664E}"/>
            </a:ext>
          </a:extLst>
        </xdr:cNvPr>
        <xdr:cNvSpPr/>
      </xdr:nvSpPr>
      <xdr:spPr bwMode="auto">
        <a:xfrm>
          <a:off x="3205443" y="2840523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58</xdr:row>
      <xdr:rowOff>9525</xdr:rowOff>
    </xdr:from>
    <xdr:to>
      <xdr:col>2</xdr:col>
      <xdr:colOff>4457700</xdr:colOff>
      <xdr:row>59</xdr:row>
      <xdr:rowOff>123825</xdr:rowOff>
    </xdr:to>
    <xdr:sp macro="" textlink="">
      <xdr:nvSpPr>
        <xdr:cNvPr id="6" name="Rectangle 5">
          <a:extLst>
            <a:ext uri="{FF2B5EF4-FFF2-40B4-BE49-F238E27FC236}">
              <a16:creationId xmlns:a16="http://schemas.microsoft.com/office/drawing/2014/main" id="{E247FDA6-95C6-44C0-BEE7-FCFCC189F08F}"/>
            </a:ext>
          </a:extLst>
        </xdr:cNvPr>
        <xdr:cNvSpPr/>
      </xdr:nvSpPr>
      <xdr:spPr bwMode="auto">
        <a:xfrm>
          <a:off x="4748493" y="2840523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58</xdr:row>
      <xdr:rowOff>0</xdr:rowOff>
    </xdr:from>
    <xdr:to>
      <xdr:col>5</xdr:col>
      <xdr:colOff>285750</xdr:colOff>
      <xdr:row>59</xdr:row>
      <xdr:rowOff>114300</xdr:rowOff>
    </xdr:to>
    <xdr:sp macro="" textlink="">
      <xdr:nvSpPr>
        <xdr:cNvPr id="7" name="Rectangle 6">
          <a:extLst>
            <a:ext uri="{FF2B5EF4-FFF2-40B4-BE49-F238E27FC236}">
              <a16:creationId xmlns:a16="http://schemas.microsoft.com/office/drawing/2014/main" id="{C7ACD017-DAA7-40E6-B696-AD0E11C9F4E2}"/>
            </a:ext>
          </a:extLst>
        </xdr:cNvPr>
        <xdr:cNvSpPr/>
      </xdr:nvSpPr>
      <xdr:spPr bwMode="auto">
        <a:xfrm>
          <a:off x="6782360" y="2839570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60</xdr:row>
      <xdr:rowOff>0</xdr:rowOff>
    </xdr:from>
    <xdr:to>
      <xdr:col>1</xdr:col>
      <xdr:colOff>447675</xdr:colOff>
      <xdr:row>60</xdr:row>
      <xdr:rowOff>114300</xdr:rowOff>
    </xdr:to>
    <xdr:sp macro="" textlink="">
      <xdr:nvSpPr>
        <xdr:cNvPr id="8" name="Rectangle 7">
          <a:extLst>
            <a:ext uri="{FF2B5EF4-FFF2-40B4-BE49-F238E27FC236}">
              <a16:creationId xmlns:a16="http://schemas.microsoft.com/office/drawing/2014/main" id="{E01E26A2-6E77-4697-A4A0-14442B3D15B2}"/>
            </a:ext>
          </a:extLst>
        </xdr:cNvPr>
        <xdr:cNvSpPr/>
      </xdr:nvSpPr>
      <xdr:spPr bwMode="auto">
        <a:xfrm>
          <a:off x="28575" y="28776706"/>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60</xdr:row>
      <xdr:rowOff>0</xdr:rowOff>
    </xdr:from>
    <xdr:to>
      <xdr:col>2</xdr:col>
      <xdr:colOff>4457700</xdr:colOff>
      <xdr:row>60</xdr:row>
      <xdr:rowOff>104775</xdr:rowOff>
    </xdr:to>
    <xdr:sp macro="" textlink="">
      <xdr:nvSpPr>
        <xdr:cNvPr id="9" name="Rectangle 8">
          <a:extLst>
            <a:ext uri="{FF2B5EF4-FFF2-40B4-BE49-F238E27FC236}">
              <a16:creationId xmlns:a16="http://schemas.microsoft.com/office/drawing/2014/main" id="{98546931-D35B-495C-A45C-8B2B684AA339}"/>
            </a:ext>
          </a:extLst>
        </xdr:cNvPr>
        <xdr:cNvSpPr/>
      </xdr:nvSpPr>
      <xdr:spPr bwMode="auto">
        <a:xfrm>
          <a:off x="4767543" y="28776706"/>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60</xdr:row>
      <xdr:rowOff>0</xdr:rowOff>
    </xdr:from>
    <xdr:to>
      <xdr:col>2</xdr:col>
      <xdr:colOff>1352550</xdr:colOff>
      <xdr:row>60</xdr:row>
      <xdr:rowOff>123825</xdr:rowOff>
    </xdr:to>
    <xdr:sp macro="" textlink="">
      <xdr:nvSpPr>
        <xdr:cNvPr id="10" name="Rectangle 9">
          <a:extLst>
            <a:ext uri="{FF2B5EF4-FFF2-40B4-BE49-F238E27FC236}">
              <a16:creationId xmlns:a16="http://schemas.microsoft.com/office/drawing/2014/main" id="{29FADE8F-93EC-4E0D-A1AE-DC92857D4565}"/>
            </a:ext>
          </a:extLst>
        </xdr:cNvPr>
        <xdr:cNvSpPr/>
      </xdr:nvSpPr>
      <xdr:spPr bwMode="auto">
        <a:xfrm>
          <a:off x="1652868" y="2877670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60</xdr:row>
      <xdr:rowOff>0</xdr:rowOff>
    </xdr:from>
    <xdr:to>
      <xdr:col>5</xdr:col>
      <xdr:colOff>276225</xdr:colOff>
      <xdr:row>60</xdr:row>
      <xdr:rowOff>123825</xdr:rowOff>
    </xdr:to>
    <xdr:sp macro="" textlink="">
      <xdr:nvSpPr>
        <xdr:cNvPr id="11" name="Rectangle 10">
          <a:extLst>
            <a:ext uri="{FF2B5EF4-FFF2-40B4-BE49-F238E27FC236}">
              <a16:creationId xmlns:a16="http://schemas.microsoft.com/office/drawing/2014/main" id="{244E2292-79C9-43F2-8EA7-D231CF85C2AB}"/>
            </a:ext>
          </a:extLst>
        </xdr:cNvPr>
        <xdr:cNvSpPr/>
      </xdr:nvSpPr>
      <xdr:spPr bwMode="auto">
        <a:xfrm>
          <a:off x="6782360" y="28776706"/>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60</xdr:row>
      <xdr:rowOff>0</xdr:rowOff>
    </xdr:from>
    <xdr:to>
      <xdr:col>2</xdr:col>
      <xdr:colOff>2914650</xdr:colOff>
      <xdr:row>60</xdr:row>
      <xdr:rowOff>123825</xdr:rowOff>
    </xdr:to>
    <xdr:sp macro="" textlink="">
      <xdr:nvSpPr>
        <xdr:cNvPr id="12" name="Rectangle 11">
          <a:extLst>
            <a:ext uri="{FF2B5EF4-FFF2-40B4-BE49-F238E27FC236}">
              <a16:creationId xmlns:a16="http://schemas.microsoft.com/office/drawing/2014/main" id="{4EF6C6E9-FF04-4204-B9D6-A585B45B80D6}"/>
            </a:ext>
          </a:extLst>
        </xdr:cNvPr>
        <xdr:cNvSpPr/>
      </xdr:nvSpPr>
      <xdr:spPr bwMode="auto">
        <a:xfrm>
          <a:off x="3214968" y="2877670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60</xdr:row>
      <xdr:rowOff>0</xdr:rowOff>
    </xdr:from>
    <xdr:to>
      <xdr:col>6</xdr:col>
      <xdr:colOff>1019175</xdr:colOff>
      <xdr:row>60</xdr:row>
      <xdr:rowOff>123825</xdr:rowOff>
    </xdr:to>
    <xdr:sp macro="" textlink="">
      <xdr:nvSpPr>
        <xdr:cNvPr id="13" name="Rectangle 12">
          <a:extLst>
            <a:ext uri="{FF2B5EF4-FFF2-40B4-BE49-F238E27FC236}">
              <a16:creationId xmlns:a16="http://schemas.microsoft.com/office/drawing/2014/main" id="{D085B27B-6F3B-4598-9828-CAADAF2AC67F}"/>
            </a:ext>
          </a:extLst>
        </xdr:cNvPr>
        <xdr:cNvSpPr/>
      </xdr:nvSpPr>
      <xdr:spPr bwMode="auto">
        <a:xfrm>
          <a:off x="8308601" y="28776706"/>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305</xdr:row>
      <xdr:rowOff>0</xdr:rowOff>
    </xdr:from>
    <xdr:to>
      <xdr:col>1</xdr:col>
      <xdr:colOff>428625</xdr:colOff>
      <xdr:row>306</xdr:row>
      <xdr:rowOff>114300</xdr:rowOff>
    </xdr:to>
    <xdr:sp macro="" textlink="">
      <xdr:nvSpPr>
        <xdr:cNvPr id="14" name="Rectangle 13">
          <a:extLst>
            <a:ext uri="{FF2B5EF4-FFF2-40B4-BE49-F238E27FC236}">
              <a16:creationId xmlns:a16="http://schemas.microsoft.com/office/drawing/2014/main" id="{CEF68E6D-6493-4BD6-9E7D-702A5DDA97DD}"/>
            </a:ext>
          </a:extLst>
        </xdr:cNvPr>
        <xdr:cNvSpPr/>
      </xdr:nvSpPr>
      <xdr:spPr bwMode="auto">
        <a:xfrm>
          <a:off x="0" y="25146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305</xdr:row>
      <xdr:rowOff>0</xdr:rowOff>
    </xdr:from>
    <xdr:to>
      <xdr:col>6</xdr:col>
      <xdr:colOff>1020366</xdr:colOff>
      <xdr:row>306</xdr:row>
      <xdr:rowOff>114300</xdr:rowOff>
    </xdr:to>
    <xdr:sp macro="" textlink="">
      <xdr:nvSpPr>
        <xdr:cNvPr id="15" name="Rectangle 14">
          <a:extLst>
            <a:ext uri="{FF2B5EF4-FFF2-40B4-BE49-F238E27FC236}">
              <a16:creationId xmlns:a16="http://schemas.microsoft.com/office/drawing/2014/main" id="{18BCF352-B0D4-49B8-8862-33A1A3110279}"/>
            </a:ext>
          </a:extLst>
        </xdr:cNvPr>
        <xdr:cNvSpPr/>
      </xdr:nvSpPr>
      <xdr:spPr bwMode="auto">
        <a:xfrm>
          <a:off x="7830741" y="25146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305</xdr:row>
      <xdr:rowOff>0</xdr:rowOff>
    </xdr:from>
    <xdr:to>
      <xdr:col>2</xdr:col>
      <xdr:colOff>1352550</xdr:colOff>
      <xdr:row>306</xdr:row>
      <xdr:rowOff>114300</xdr:rowOff>
    </xdr:to>
    <xdr:sp macro="" textlink="">
      <xdr:nvSpPr>
        <xdr:cNvPr id="16" name="Rectangle 15">
          <a:extLst>
            <a:ext uri="{FF2B5EF4-FFF2-40B4-BE49-F238E27FC236}">
              <a16:creationId xmlns:a16="http://schemas.microsoft.com/office/drawing/2014/main" id="{59DDBC50-AFFB-4C3B-922B-2D6FAF6F585A}"/>
            </a:ext>
          </a:extLst>
        </xdr:cNvPr>
        <xdr:cNvSpPr/>
      </xdr:nvSpPr>
      <xdr:spPr bwMode="auto">
        <a:xfrm>
          <a:off x="1638300" y="25146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305</xdr:row>
      <xdr:rowOff>9525</xdr:rowOff>
    </xdr:from>
    <xdr:to>
      <xdr:col>2</xdr:col>
      <xdr:colOff>2914650</xdr:colOff>
      <xdr:row>306</xdr:row>
      <xdr:rowOff>123825</xdr:rowOff>
    </xdr:to>
    <xdr:sp macro="" textlink="">
      <xdr:nvSpPr>
        <xdr:cNvPr id="17" name="Rectangle 16">
          <a:extLst>
            <a:ext uri="{FF2B5EF4-FFF2-40B4-BE49-F238E27FC236}">
              <a16:creationId xmlns:a16="http://schemas.microsoft.com/office/drawing/2014/main" id="{5BEDFABE-BC18-478D-A395-D19070FB9638}"/>
            </a:ext>
          </a:extLst>
        </xdr:cNvPr>
        <xdr:cNvSpPr/>
      </xdr:nvSpPr>
      <xdr:spPr bwMode="auto">
        <a:xfrm>
          <a:off x="3200400" y="251555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305</xdr:row>
      <xdr:rowOff>9525</xdr:rowOff>
    </xdr:from>
    <xdr:to>
      <xdr:col>2</xdr:col>
      <xdr:colOff>4457700</xdr:colOff>
      <xdr:row>306</xdr:row>
      <xdr:rowOff>123825</xdr:rowOff>
    </xdr:to>
    <xdr:sp macro="" textlink="">
      <xdr:nvSpPr>
        <xdr:cNvPr id="18" name="Rectangle 17">
          <a:extLst>
            <a:ext uri="{FF2B5EF4-FFF2-40B4-BE49-F238E27FC236}">
              <a16:creationId xmlns:a16="http://schemas.microsoft.com/office/drawing/2014/main" id="{5112E2D2-3A9E-47B9-838F-40D3A983CAD4}"/>
            </a:ext>
          </a:extLst>
        </xdr:cNvPr>
        <xdr:cNvSpPr/>
      </xdr:nvSpPr>
      <xdr:spPr bwMode="auto">
        <a:xfrm>
          <a:off x="4743450" y="2515552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305</xdr:row>
      <xdr:rowOff>0</xdr:rowOff>
    </xdr:from>
    <xdr:to>
      <xdr:col>5</xdr:col>
      <xdr:colOff>285750</xdr:colOff>
      <xdr:row>306</xdr:row>
      <xdr:rowOff>114300</xdr:rowOff>
    </xdr:to>
    <xdr:sp macro="" textlink="">
      <xdr:nvSpPr>
        <xdr:cNvPr id="19" name="Rectangle 18">
          <a:extLst>
            <a:ext uri="{FF2B5EF4-FFF2-40B4-BE49-F238E27FC236}">
              <a16:creationId xmlns:a16="http://schemas.microsoft.com/office/drawing/2014/main" id="{0E30D923-DF9A-46B0-8F5A-0CC4EED48713}"/>
            </a:ext>
          </a:extLst>
        </xdr:cNvPr>
        <xdr:cNvSpPr/>
      </xdr:nvSpPr>
      <xdr:spPr bwMode="auto">
        <a:xfrm>
          <a:off x="6315075" y="251460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307</xdr:row>
      <xdr:rowOff>0</xdr:rowOff>
    </xdr:from>
    <xdr:to>
      <xdr:col>1</xdr:col>
      <xdr:colOff>447675</xdr:colOff>
      <xdr:row>307</xdr:row>
      <xdr:rowOff>114300</xdr:rowOff>
    </xdr:to>
    <xdr:sp macro="" textlink="">
      <xdr:nvSpPr>
        <xdr:cNvPr id="20" name="Rectangle 19">
          <a:extLst>
            <a:ext uri="{FF2B5EF4-FFF2-40B4-BE49-F238E27FC236}">
              <a16:creationId xmlns:a16="http://schemas.microsoft.com/office/drawing/2014/main" id="{3BC6BFBB-3D03-4AB1-B18A-072E38A0D421}"/>
            </a:ext>
          </a:extLst>
        </xdr:cNvPr>
        <xdr:cNvSpPr/>
      </xdr:nvSpPr>
      <xdr:spPr bwMode="auto">
        <a:xfrm>
          <a:off x="28575" y="25527000"/>
          <a:ext cx="10668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307</xdr:row>
      <xdr:rowOff>0</xdr:rowOff>
    </xdr:from>
    <xdr:to>
      <xdr:col>2</xdr:col>
      <xdr:colOff>4457700</xdr:colOff>
      <xdr:row>307</xdr:row>
      <xdr:rowOff>104775</xdr:rowOff>
    </xdr:to>
    <xdr:sp macro="" textlink="">
      <xdr:nvSpPr>
        <xdr:cNvPr id="21" name="Rectangle 20">
          <a:extLst>
            <a:ext uri="{FF2B5EF4-FFF2-40B4-BE49-F238E27FC236}">
              <a16:creationId xmlns:a16="http://schemas.microsoft.com/office/drawing/2014/main" id="{4317AF9C-FD9D-49BE-968F-2BA477B32CEB}"/>
            </a:ext>
          </a:extLst>
        </xdr:cNvPr>
        <xdr:cNvSpPr/>
      </xdr:nvSpPr>
      <xdr:spPr bwMode="auto">
        <a:xfrm>
          <a:off x="4762500" y="25527000"/>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307</xdr:row>
      <xdr:rowOff>0</xdr:rowOff>
    </xdr:from>
    <xdr:to>
      <xdr:col>2</xdr:col>
      <xdr:colOff>1352550</xdr:colOff>
      <xdr:row>307</xdr:row>
      <xdr:rowOff>123825</xdr:rowOff>
    </xdr:to>
    <xdr:sp macro="" textlink="">
      <xdr:nvSpPr>
        <xdr:cNvPr id="22" name="Rectangle 21">
          <a:extLst>
            <a:ext uri="{FF2B5EF4-FFF2-40B4-BE49-F238E27FC236}">
              <a16:creationId xmlns:a16="http://schemas.microsoft.com/office/drawing/2014/main" id="{E65FFCC3-F488-4A89-9285-27980FF4F0A4}"/>
            </a:ext>
          </a:extLst>
        </xdr:cNvPr>
        <xdr:cNvSpPr/>
      </xdr:nvSpPr>
      <xdr:spPr bwMode="auto">
        <a:xfrm>
          <a:off x="1647825" y="255270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307</xdr:row>
      <xdr:rowOff>0</xdr:rowOff>
    </xdr:from>
    <xdr:to>
      <xdr:col>5</xdr:col>
      <xdr:colOff>276225</xdr:colOff>
      <xdr:row>307</xdr:row>
      <xdr:rowOff>123825</xdr:rowOff>
    </xdr:to>
    <xdr:sp macro="" textlink="">
      <xdr:nvSpPr>
        <xdr:cNvPr id="23" name="Rectangle 22">
          <a:extLst>
            <a:ext uri="{FF2B5EF4-FFF2-40B4-BE49-F238E27FC236}">
              <a16:creationId xmlns:a16="http://schemas.microsoft.com/office/drawing/2014/main" id="{7ECBFFB4-18EE-4075-89DA-F756E5017CD1}"/>
            </a:ext>
          </a:extLst>
        </xdr:cNvPr>
        <xdr:cNvSpPr/>
      </xdr:nvSpPr>
      <xdr:spPr bwMode="auto">
        <a:xfrm>
          <a:off x="6315075" y="255270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307</xdr:row>
      <xdr:rowOff>0</xdr:rowOff>
    </xdr:from>
    <xdr:to>
      <xdr:col>2</xdr:col>
      <xdr:colOff>2914650</xdr:colOff>
      <xdr:row>307</xdr:row>
      <xdr:rowOff>123825</xdr:rowOff>
    </xdr:to>
    <xdr:sp macro="" textlink="">
      <xdr:nvSpPr>
        <xdr:cNvPr id="24" name="Rectangle 23">
          <a:extLst>
            <a:ext uri="{FF2B5EF4-FFF2-40B4-BE49-F238E27FC236}">
              <a16:creationId xmlns:a16="http://schemas.microsoft.com/office/drawing/2014/main" id="{8EF1C621-59C7-4DBF-979A-5BF770A344EC}"/>
            </a:ext>
          </a:extLst>
        </xdr:cNvPr>
        <xdr:cNvSpPr/>
      </xdr:nvSpPr>
      <xdr:spPr bwMode="auto">
        <a:xfrm>
          <a:off x="3209925" y="255270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307</xdr:row>
      <xdr:rowOff>0</xdr:rowOff>
    </xdr:from>
    <xdr:to>
      <xdr:col>6</xdr:col>
      <xdr:colOff>1019175</xdr:colOff>
      <xdr:row>307</xdr:row>
      <xdr:rowOff>123825</xdr:rowOff>
    </xdr:to>
    <xdr:sp macro="" textlink="">
      <xdr:nvSpPr>
        <xdr:cNvPr id="25" name="Rectangle 24">
          <a:extLst>
            <a:ext uri="{FF2B5EF4-FFF2-40B4-BE49-F238E27FC236}">
              <a16:creationId xmlns:a16="http://schemas.microsoft.com/office/drawing/2014/main" id="{BF8E46D2-5E71-4A39-8A12-2DABC47DE22D}"/>
            </a:ext>
          </a:extLst>
        </xdr:cNvPr>
        <xdr:cNvSpPr/>
      </xdr:nvSpPr>
      <xdr:spPr bwMode="auto">
        <a:xfrm>
          <a:off x="7839075" y="25527000"/>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2</xdr:col>
      <xdr:colOff>4683125</xdr:colOff>
      <xdr:row>0</xdr:row>
      <xdr:rowOff>63500</xdr:rowOff>
    </xdr:from>
    <xdr:to>
      <xdr:col>4</xdr:col>
      <xdr:colOff>88525</xdr:colOff>
      <xdr:row>2</xdr:row>
      <xdr:rowOff>34124</xdr:rowOff>
    </xdr:to>
    <xdr:pic>
      <xdr:nvPicPr>
        <xdr:cNvPr id="26" name="Picture 25">
          <a:extLst>
            <a:ext uri="{FF2B5EF4-FFF2-40B4-BE49-F238E27FC236}">
              <a16:creationId xmlns:a16="http://schemas.microsoft.com/office/drawing/2014/main" id="{EF4F78A2-CBBD-57AB-2A3B-9DC6FF874100}"/>
            </a:ext>
          </a:extLst>
        </xdr:cNvPr>
        <xdr:cNvPicPr>
          <a:picLocks noChangeAspect="1"/>
        </xdr:cNvPicPr>
      </xdr:nvPicPr>
      <xdr:blipFill>
        <a:blip xmlns:r="http://schemas.openxmlformats.org/officeDocument/2006/relationships" r:embed="rId1"/>
        <a:stretch>
          <a:fillRect/>
        </a:stretch>
      </xdr:blipFill>
      <xdr:spPr>
        <a:xfrm>
          <a:off x="6048375" y="63500"/>
          <a:ext cx="1024217" cy="755970"/>
        </a:xfrm>
        <a:prstGeom prst="rect">
          <a:avLst/>
        </a:prstGeom>
      </xdr:spPr>
    </xdr:pic>
    <xdr:clientData/>
  </xdr:twoCellAnchor>
  <xdr:twoCellAnchor>
    <xdr:from>
      <xdr:col>0</xdr:col>
      <xdr:colOff>0</xdr:colOff>
      <xdr:row>177</xdr:row>
      <xdr:rowOff>0</xdr:rowOff>
    </xdr:from>
    <xdr:to>
      <xdr:col>1</xdr:col>
      <xdr:colOff>428625</xdr:colOff>
      <xdr:row>178</xdr:row>
      <xdr:rowOff>114300</xdr:rowOff>
    </xdr:to>
    <xdr:sp macro="" textlink="">
      <xdr:nvSpPr>
        <xdr:cNvPr id="2" name="Rectangle 1">
          <a:extLst>
            <a:ext uri="{FF2B5EF4-FFF2-40B4-BE49-F238E27FC236}">
              <a16:creationId xmlns:a16="http://schemas.microsoft.com/office/drawing/2014/main" id="{A6484B2E-3A60-4E62-B43B-9F752706CC6C}"/>
            </a:ext>
          </a:extLst>
        </xdr:cNvPr>
        <xdr:cNvSpPr/>
      </xdr:nvSpPr>
      <xdr:spPr bwMode="auto">
        <a:xfrm>
          <a:off x="0" y="55592382"/>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177</xdr:row>
      <xdr:rowOff>0</xdr:rowOff>
    </xdr:from>
    <xdr:to>
      <xdr:col>6</xdr:col>
      <xdr:colOff>1020366</xdr:colOff>
      <xdr:row>178</xdr:row>
      <xdr:rowOff>114300</xdr:rowOff>
    </xdr:to>
    <xdr:sp macro="" textlink="">
      <xdr:nvSpPr>
        <xdr:cNvPr id="3" name="Rectangle 2">
          <a:extLst>
            <a:ext uri="{FF2B5EF4-FFF2-40B4-BE49-F238E27FC236}">
              <a16:creationId xmlns:a16="http://schemas.microsoft.com/office/drawing/2014/main" id="{5B99891F-2374-4A78-82BC-4DD1B4D712F1}"/>
            </a:ext>
          </a:extLst>
        </xdr:cNvPr>
        <xdr:cNvSpPr/>
      </xdr:nvSpPr>
      <xdr:spPr bwMode="auto">
        <a:xfrm>
          <a:off x="8300267" y="55592382"/>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177</xdr:row>
      <xdr:rowOff>0</xdr:rowOff>
    </xdr:from>
    <xdr:to>
      <xdr:col>2</xdr:col>
      <xdr:colOff>1352550</xdr:colOff>
      <xdr:row>178</xdr:row>
      <xdr:rowOff>114300</xdr:rowOff>
    </xdr:to>
    <xdr:sp macro="" textlink="">
      <xdr:nvSpPr>
        <xdr:cNvPr id="4" name="Rectangle 3">
          <a:extLst>
            <a:ext uri="{FF2B5EF4-FFF2-40B4-BE49-F238E27FC236}">
              <a16:creationId xmlns:a16="http://schemas.microsoft.com/office/drawing/2014/main" id="{6A5AA588-86FA-4509-AD87-75C24F4D2390}"/>
            </a:ext>
          </a:extLst>
        </xdr:cNvPr>
        <xdr:cNvSpPr/>
      </xdr:nvSpPr>
      <xdr:spPr bwMode="auto">
        <a:xfrm>
          <a:off x="1643343" y="55592382"/>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177</xdr:row>
      <xdr:rowOff>9525</xdr:rowOff>
    </xdr:from>
    <xdr:to>
      <xdr:col>2</xdr:col>
      <xdr:colOff>2914650</xdr:colOff>
      <xdr:row>178</xdr:row>
      <xdr:rowOff>123825</xdr:rowOff>
    </xdr:to>
    <xdr:sp macro="" textlink="">
      <xdr:nvSpPr>
        <xdr:cNvPr id="5" name="Rectangle 4">
          <a:extLst>
            <a:ext uri="{FF2B5EF4-FFF2-40B4-BE49-F238E27FC236}">
              <a16:creationId xmlns:a16="http://schemas.microsoft.com/office/drawing/2014/main" id="{91718635-B371-48B8-9F8D-A41ADEC0BCA9}"/>
            </a:ext>
          </a:extLst>
        </xdr:cNvPr>
        <xdr:cNvSpPr/>
      </xdr:nvSpPr>
      <xdr:spPr bwMode="auto">
        <a:xfrm>
          <a:off x="3205443" y="55601907"/>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177</xdr:row>
      <xdr:rowOff>9525</xdr:rowOff>
    </xdr:from>
    <xdr:to>
      <xdr:col>2</xdr:col>
      <xdr:colOff>4457700</xdr:colOff>
      <xdr:row>178</xdr:row>
      <xdr:rowOff>123825</xdr:rowOff>
    </xdr:to>
    <xdr:sp macro="" textlink="">
      <xdr:nvSpPr>
        <xdr:cNvPr id="6" name="Rectangle 5">
          <a:extLst>
            <a:ext uri="{FF2B5EF4-FFF2-40B4-BE49-F238E27FC236}">
              <a16:creationId xmlns:a16="http://schemas.microsoft.com/office/drawing/2014/main" id="{279573DC-3F97-400B-AF19-EA578F5E509E}"/>
            </a:ext>
          </a:extLst>
        </xdr:cNvPr>
        <xdr:cNvSpPr/>
      </xdr:nvSpPr>
      <xdr:spPr bwMode="auto">
        <a:xfrm>
          <a:off x="4748493" y="55601907"/>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177</xdr:row>
      <xdr:rowOff>0</xdr:rowOff>
    </xdr:from>
    <xdr:to>
      <xdr:col>5</xdr:col>
      <xdr:colOff>285750</xdr:colOff>
      <xdr:row>178</xdr:row>
      <xdr:rowOff>114300</xdr:rowOff>
    </xdr:to>
    <xdr:sp macro="" textlink="">
      <xdr:nvSpPr>
        <xdr:cNvPr id="7" name="Rectangle 6">
          <a:extLst>
            <a:ext uri="{FF2B5EF4-FFF2-40B4-BE49-F238E27FC236}">
              <a16:creationId xmlns:a16="http://schemas.microsoft.com/office/drawing/2014/main" id="{91162DE2-CF8F-45C2-A9F7-8218A1E4574A}"/>
            </a:ext>
          </a:extLst>
        </xdr:cNvPr>
        <xdr:cNvSpPr/>
      </xdr:nvSpPr>
      <xdr:spPr bwMode="auto">
        <a:xfrm>
          <a:off x="6782360" y="55592382"/>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179</xdr:row>
      <xdr:rowOff>0</xdr:rowOff>
    </xdr:from>
    <xdr:to>
      <xdr:col>1</xdr:col>
      <xdr:colOff>447675</xdr:colOff>
      <xdr:row>179</xdr:row>
      <xdr:rowOff>114300</xdr:rowOff>
    </xdr:to>
    <xdr:sp macro="" textlink="">
      <xdr:nvSpPr>
        <xdr:cNvPr id="8" name="Rectangle 7">
          <a:extLst>
            <a:ext uri="{FF2B5EF4-FFF2-40B4-BE49-F238E27FC236}">
              <a16:creationId xmlns:a16="http://schemas.microsoft.com/office/drawing/2014/main" id="{2565C2AA-5189-48BF-9239-552AA9CD2876}"/>
            </a:ext>
          </a:extLst>
        </xdr:cNvPr>
        <xdr:cNvSpPr/>
      </xdr:nvSpPr>
      <xdr:spPr bwMode="auto">
        <a:xfrm>
          <a:off x="28575" y="55973382"/>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179</xdr:row>
      <xdr:rowOff>0</xdr:rowOff>
    </xdr:from>
    <xdr:to>
      <xdr:col>2</xdr:col>
      <xdr:colOff>4457700</xdr:colOff>
      <xdr:row>179</xdr:row>
      <xdr:rowOff>104775</xdr:rowOff>
    </xdr:to>
    <xdr:sp macro="" textlink="">
      <xdr:nvSpPr>
        <xdr:cNvPr id="9" name="Rectangle 8">
          <a:extLst>
            <a:ext uri="{FF2B5EF4-FFF2-40B4-BE49-F238E27FC236}">
              <a16:creationId xmlns:a16="http://schemas.microsoft.com/office/drawing/2014/main" id="{A4598023-5FD5-4ABB-A5AA-D3DFB64029FA}"/>
            </a:ext>
          </a:extLst>
        </xdr:cNvPr>
        <xdr:cNvSpPr/>
      </xdr:nvSpPr>
      <xdr:spPr bwMode="auto">
        <a:xfrm>
          <a:off x="4767543" y="55973382"/>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179</xdr:row>
      <xdr:rowOff>0</xdr:rowOff>
    </xdr:from>
    <xdr:to>
      <xdr:col>2</xdr:col>
      <xdr:colOff>1352550</xdr:colOff>
      <xdr:row>179</xdr:row>
      <xdr:rowOff>123825</xdr:rowOff>
    </xdr:to>
    <xdr:sp macro="" textlink="">
      <xdr:nvSpPr>
        <xdr:cNvPr id="10" name="Rectangle 9">
          <a:extLst>
            <a:ext uri="{FF2B5EF4-FFF2-40B4-BE49-F238E27FC236}">
              <a16:creationId xmlns:a16="http://schemas.microsoft.com/office/drawing/2014/main" id="{B068D990-08B2-43CF-8825-A168A221E730}"/>
            </a:ext>
          </a:extLst>
        </xdr:cNvPr>
        <xdr:cNvSpPr/>
      </xdr:nvSpPr>
      <xdr:spPr bwMode="auto">
        <a:xfrm>
          <a:off x="1652868" y="55973382"/>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179</xdr:row>
      <xdr:rowOff>0</xdr:rowOff>
    </xdr:from>
    <xdr:to>
      <xdr:col>5</xdr:col>
      <xdr:colOff>276225</xdr:colOff>
      <xdr:row>179</xdr:row>
      <xdr:rowOff>123825</xdr:rowOff>
    </xdr:to>
    <xdr:sp macro="" textlink="">
      <xdr:nvSpPr>
        <xdr:cNvPr id="11" name="Rectangle 10">
          <a:extLst>
            <a:ext uri="{FF2B5EF4-FFF2-40B4-BE49-F238E27FC236}">
              <a16:creationId xmlns:a16="http://schemas.microsoft.com/office/drawing/2014/main" id="{58D1FEAB-48E7-4A04-9F89-E0B3AEC1BC7D}"/>
            </a:ext>
          </a:extLst>
        </xdr:cNvPr>
        <xdr:cNvSpPr/>
      </xdr:nvSpPr>
      <xdr:spPr bwMode="auto">
        <a:xfrm>
          <a:off x="6782360" y="55973382"/>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179</xdr:row>
      <xdr:rowOff>0</xdr:rowOff>
    </xdr:from>
    <xdr:to>
      <xdr:col>2</xdr:col>
      <xdr:colOff>2914650</xdr:colOff>
      <xdr:row>179</xdr:row>
      <xdr:rowOff>123825</xdr:rowOff>
    </xdr:to>
    <xdr:sp macro="" textlink="">
      <xdr:nvSpPr>
        <xdr:cNvPr id="12" name="Rectangle 11">
          <a:extLst>
            <a:ext uri="{FF2B5EF4-FFF2-40B4-BE49-F238E27FC236}">
              <a16:creationId xmlns:a16="http://schemas.microsoft.com/office/drawing/2014/main" id="{16CD5B21-D4F5-4EB2-8849-61015ACDBD4B}"/>
            </a:ext>
          </a:extLst>
        </xdr:cNvPr>
        <xdr:cNvSpPr/>
      </xdr:nvSpPr>
      <xdr:spPr bwMode="auto">
        <a:xfrm>
          <a:off x="3214968" y="55973382"/>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179</xdr:row>
      <xdr:rowOff>0</xdr:rowOff>
    </xdr:from>
    <xdr:to>
      <xdr:col>6</xdr:col>
      <xdr:colOff>1019175</xdr:colOff>
      <xdr:row>179</xdr:row>
      <xdr:rowOff>123825</xdr:rowOff>
    </xdr:to>
    <xdr:sp macro="" textlink="">
      <xdr:nvSpPr>
        <xdr:cNvPr id="13" name="Rectangle 12">
          <a:extLst>
            <a:ext uri="{FF2B5EF4-FFF2-40B4-BE49-F238E27FC236}">
              <a16:creationId xmlns:a16="http://schemas.microsoft.com/office/drawing/2014/main" id="{C7228219-2A10-4388-86F7-95225531C106}"/>
            </a:ext>
          </a:extLst>
        </xdr:cNvPr>
        <xdr:cNvSpPr/>
      </xdr:nvSpPr>
      <xdr:spPr bwMode="auto">
        <a:xfrm>
          <a:off x="8308601" y="55973382"/>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116</xdr:row>
      <xdr:rowOff>0</xdr:rowOff>
    </xdr:from>
    <xdr:to>
      <xdr:col>1</xdr:col>
      <xdr:colOff>428625</xdr:colOff>
      <xdr:row>117</xdr:row>
      <xdr:rowOff>114300</xdr:rowOff>
    </xdr:to>
    <xdr:sp macro="" textlink="">
      <xdr:nvSpPr>
        <xdr:cNvPr id="27" name="Rectangle 26">
          <a:extLst>
            <a:ext uri="{FF2B5EF4-FFF2-40B4-BE49-F238E27FC236}">
              <a16:creationId xmlns:a16="http://schemas.microsoft.com/office/drawing/2014/main" id="{439C5B22-B87B-4DCE-BC61-57EC95B7FA83}"/>
            </a:ext>
          </a:extLst>
        </xdr:cNvPr>
        <xdr:cNvSpPr/>
      </xdr:nvSpPr>
      <xdr:spPr bwMode="auto">
        <a:xfrm>
          <a:off x="0" y="55502735"/>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116</xdr:row>
      <xdr:rowOff>0</xdr:rowOff>
    </xdr:from>
    <xdr:to>
      <xdr:col>6</xdr:col>
      <xdr:colOff>1020366</xdr:colOff>
      <xdr:row>117</xdr:row>
      <xdr:rowOff>114300</xdr:rowOff>
    </xdr:to>
    <xdr:sp macro="" textlink="">
      <xdr:nvSpPr>
        <xdr:cNvPr id="28" name="Rectangle 27">
          <a:extLst>
            <a:ext uri="{FF2B5EF4-FFF2-40B4-BE49-F238E27FC236}">
              <a16:creationId xmlns:a16="http://schemas.microsoft.com/office/drawing/2014/main" id="{C0292373-8112-4696-B56F-A610C0BE7125}"/>
            </a:ext>
          </a:extLst>
        </xdr:cNvPr>
        <xdr:cNvSpPr/>
      </xdr:nvSpPr>
      <xdr:spPr bwMode="auto">
        <a:xfrm>
          <a:off x="8300267" y="55502735"/>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116</xdr:row>
      <xdr:rowOff>0</xdr:rowOff>
    </xdr:from>
    <xdr:to>
      <xdr:col>2</xdr:col>
      <xdr:colOff>1352550</xdr:colOff>
      <xdr:row>117</xdr:row>
      <xdr:rowOff>114300</xdr:rowOff>
    </xdr:to>
    <xdr:sp macro="" textlink="">
      <xdr:nvSpPr>
        <xdr:cNvPr id="29" name="Rectangle 28">
          <a:extLst>
            <a:ext uri="{FF2B5EF4-FFF2-40B4-BE49-F238E27FC236}">
              <a16:creationId xmlns:a16="http://schemas.microsoft.com/office/drawing/2014/main" id="{0897D315-8622-4213-AD93-C6378F0A7E61}"/>
            </a:ext>
          </a:extLst>
        </xdr:cNvPr>
        <xdr:cNvSpPr/>
      </xdr:nvSpPr>
      <xdr:spPr bwMode="auto">
        <a:xfrm>
          <a:off x="1643343" y="5550273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116</xdr:row>
      <xdr:rowOff>9525</xdr:rowOff>
    </xdr:from>
    <xdr:to>
      <xdr:col>2</xdr:col>
      <xdr:colOff>2914650</xdr:colOff>
      <xdr:row>117</xdr:row>
      <xdr:rowOff>123825</xdr:rowOff>
    </xdr:to>
    <xdr:sp macro="" textlink="">
      <xdr:nvSpPr>
        <xdr:cNvPr id="30" name="Rectangle 29">
          <a:extLst>
            <a:ext uri="{FF2B5EF4-FFF2-40B4-BE49-F238E27FC236}">
              <a16:creationId xmlns:a16="http://schemas.microsoft.com/office/drawing/2014/main" id="{004918A3-9C11-4605-B0C7-86393D3F6271}"/>
            </a:ext>
          </a:extLst>
        </xdr:cNvPr>
        <xdr:cNvSpPr/>
      </xdr:nvSpPr>
      <xdr:spPr bwMode="auto">
        <a:xfrm>
          <a:off x="3205443" y="555122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116</xdr:row>
      <xdr:rowOff>9525</xdr:rowOff>
    </xdr:from>
    <xdr:to>
      <xdr:col>2</xdr:col>
      <xdr:colOff>4457700</xdr:colOff>
      <xdr:row>117</xdr:row>
      <xdr:rowOff>123825</xdr:rowOff>
    </xdr:to>
    <xdr:sp macro="" textlink="">
      <xdr:nvSpPr>
        <xdr:cNvPr id="31" name="Rectangle 30">
          <a:extLst>
            <a:ext uri="{FF2B5EF4-FFF2-40B4-BE49-F238E27FC236}">
              <a16:creationId xmlns:a16="http://schemas.microsoft.com/office/drawing/2014/main" id="{B293864B-5C27-4C9A-83D3-E07C4D6A6B7F}"/>
            </a:ext>
          </a:extLst>
        </xdr:cNvPr>
        <xdr:cNvSpPr/>
      </xdr:nvSpPr>
      <xdr:spPr bwMode="auto">
        <a:xfrm>
          <a:off x="4748493" y="5551226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116</xdr:row>
      <xdr:rowOff>0</xdr:rowOff>
    </xdr:from>
    <xdr:to>
      <xdr:col>5</xdr:col>
      <xdr:colOff>285750</xdr:colOff>
      <xdr:row>117</xdr:row>
      <xdr:rowOff>114300</xdr:rowOff>
    </xdr:to>
    <xdr:sp macro="" textlink="">
      <xdr:nvSpPr>
        <xdr:cNvPr id="32" name="Rectangle 31">
          <a:extLst>
            <a:ext uri="{FF2B5EF4-FFF2-40B4-BE49-F238E27FC236}">
              <a16:creationId xmlns:a16="http://schemas.microsoft.com/office/drawing/2014/main" id="{A390911C-7F08-4B30-99E6-E3F601A5F84A}"/>
            </a:ext>
          </a:extLst>
        </xdr:cNvPr>
        <xdr:cNvSpPr/>
      </xdr:nvSpPr>
      <xdr:spPr bwMode="auto">
        <a:xfrm>
          <a:off x="6782360" y="55502735"/>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118</xdr:row>
      <xdr:rowOff>0</xdr:rowOff>
    </xdr:from>
    <xdr:to>
      <xdr:col>1</xdr:col>
      <xdr:colOff>447675</xdr:colOff>
      <xdr:row>118</xdr:row>
      <xdr:rowOff>114300</xdr:rowOff>
    </xdr:to>
    <xdr:sp macro="" textlink="">
      <xdr:nvSpPr>
        <xdr:cNvPr id="33" name="Rectangle 32">
          <a:extLst>
            <a:ext uri="{FF2B5EF4-FFF2-40B4-BE49-F238E27FC236}">
              <a16:creationId xmlns:a16="http://schemas.microsoft.com/office/drawing/2014/main" id="{94397230-C7EF-4188-A8D2-47C8D2912B8C}"/>
            </a:ext>
          </a:extLst>
        </xdr:cNvPr>
        <xdr:cNvSpPr/>
      </xdr:nvSpPr>
      <xdr:spPr bwMode="auto">
        <a:xfrm>
          <a:off x="28575" y="55883735"/>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118</xdr:row>
      <xdr:rowOff>0</xdr:rowOff>
    </xdr:from>
    <xdr:to>
      <xdr:col>2</xdr:col>
      <xdr:colOff>4457700</xdr:colOff>
      <xdr:row>118</xdr:row>
      <xdr:rowOff>104775</xdr:rowOff>
    </xdr:to>
    <xdr:sp macro="" textlink="">
      <xdr:nvSpPr>
        <xdr:cNvPr id="34" name="Rectangle 33">
          <a:extLst>
            <a:ext uri="{FF2B5EF4-FFF2-40B4-BE49-F238E27FC236}">
              <a16:creationId xmlns:a16="http://schemas.microsoft.com/office/drawing/2014/main" id="{89412ACB-A35A-4369-A328-FF6F39950208}"/>
            </a:ext>
          </a:extLst>
        </xdr:cNvPr>
        <xdr:cNvSpPr/>
      </xdr:nvSpPr>
      <xdr:spPr bwMode="auto">
        <a:xfrm>
          <a:off x="4767543" y="55883735"/>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118</xdr:row>
      <xdr:rowOff>0</xdr:rowOff>
    </xdr:from>
    <xdr:to>
      <xdr:col>2</xdr:col>
      <xdr:colOff>1352550</xdr:colOff>
      <xdr:row>118</xdr:row>
      <xdr:rowOff>123825</xdr:rowOff>
    </xdr:to>
    <xdr:sp macro="" textlink="">
      <xdr:nvSpPr>
        <xdr:cNvPr id="35" name="Rectangle 34">
          <a:extLst>
            <a:ext uri="{FF2B5EF4-FFF2-40B4-BE49-F238E27FC236}">
              <a16:creationId xmlns:a16="http://schemas.microsoft.com/office/drawing/2014/main" id="{9B603F81-7DBA-48D5-AFDE-E1C8AD7B630F}"/>
            </a:ext>
          </a:extLst>
        </xdr:cNvPr>
        <xdr:cNvSpPr/>
      </xdr:nvSpPr>
      <xdr:spPr bwMode="auto">
        <a:xfrm>
          <a:off x="1652868" y="558837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118</xdr:row>
      <xdr:rowOff>0</xdr:rowOff>
    </xdr:from>
    <xdr:to>
      <xdr:col>5</xdr:col>
      <xdr:colOff>276225</xdr:colOff>
      <xdr:row>118</xdr:row>
      <xdr:rowOff>123825</xdr:rowOff>
    </xdr:to>
    <xdr:sp macro="" textlink="">
      <xdr:nvSpPr>
        <xdr:cNvPr id="36" name="Rectangle 35">
          <a:extLst>
            <a:ext uri="{FF2B5EF4-FFF2-40B4-BE49-F238E27FC236}">
              <a16:creationId xmlns:a16="http://schemas.microsoft.com/office/drawing/2014/main" id="{54CBC44E-10F9-42A1-96EB-88651C273A0F}"/>
            </a:ext>
          </a:extLst>
        </xdr:cNvPr>
        <xdr:cNvSpPr/>
      </xdr:nvSpPr>
      <xdr:spPr bwMode="auto">
        <a:xfrm>
          <a:off x="6782360" y="55883735"/>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118</xdr:row>
      <xdr:rowOff>0</xdr:rowOff>
    </xdr:from>
    <xdr:to>
      <xdr:col>2</xdr:col>
      <xdr:colOff>2914650</xdr:colOff>
      <xdr:row>118</xdr:row>
      <xdr:rowOff>123825</xdr:rowOff>
    </xdr:to>
    <xdr:sp macro="" textlink="">
      <xdr:nvSpPr>
        <xdr:cNvPr id="37" name="Rectangle 36">
          <a:extLst>
            <a:ext uri="{FF2B5EF4-FFF2-40B4-BE49-F238E27FC236}">
              <a16:creationId xmlns:a16="http://schemas.microsoft.com/office/drawing/2014/main" id="{00F0FA3C-F808-446D-B2E8-25CEC5BD2D6C}"/>
            </a:ext>
          </a:extLst>
        </xdr:cNvPr>
        <xdr:cNvSpPr/>
      </xdr:nvSpPr>
      <xdr:spPr bwMode="auto">
        <a:xfrm>
          <a:off x="3214968" y="5588373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118</xdr:row>
      <xdr:rowOff>0</xdr:rowOff>
    </xdr:from>
    <xdr:to>
      <xdr:col>6</xdr:col>
      <xdr:colOff>1019175</xdr:colOff>
      <xdr:row>118</xdr:row>
      <xdr:rowOff>123825</xdr:rowOff>
    </xdr:to>
    <xdr:sp macro="" textlink="">
      <xdr:nvSpPr>
        <xdr:cNvPr id="38" name="Rectangle 37">
          <a:extLst>
            <a:ext uri="{FF2B5EF4-FFF2-40B4-BE49-F238E27FC236}">
              <a16:creationId xmlns:a16="http://schemas.microsoft.com/office/drawing/2014/main" id="{94D02F27-BD58-406A-8166-8990C97EAA8D}"/>
            </a:ext>
          </a:extLst>
        </xdr:cNvPr>
        <xdr:cNvSpPr/>
      </xdr:nvSpPr>
      <xdr:spPr bwMode="auto">
        <a:xfrm>
          <a:off x="8308601" y="55883735"/>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51</xdr:row>
      <xdr:rowOff>0</xdr:rowOff>
    </xdr:from>
    <xdr:to>
      <xdr:col>1</xdr:col>
      <xdr:colOff>428625</xdr:colOff>
      <xdr:row>52</xdr:row>
      <xdr:rowOff>114300</xdr:rowOff>
    </xdr:to>
    <xdr:sp macro="" textlink="">
      <xdr:nvSpPr>
        <xdr:cNvPr id="39" name="Rectangle 38">
          <a:extLst>
            <a:ext uri="{FF2B5EF4-FFF2-40B4-BE49-F238E27FC236}">
              <a16:creationId xmlns:a16="http://schemas.microsoft.com/office/drawing/2014/main" id="{D9DBCF72-1A89-4829-8C65-1A0672C418AF}"/>
            </a:ext>
          </a:extLst>
        </xdr:cNvPr>
        <xdr:cNvSpPr/>
      </xdr:nvSpPr>
      <xdr:spPr bwMode="auto">
        <a:xfrm>
          <a:off x="0" y="5541308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51</xdr:row>
      <xdr:rowOff>0</xdr:rowOff>
    </xdr:from>
    <xdr:to>
      <xdr:col>6</xdr:col>
      <xdr:colOff>1020366</xdr:colOff>
      <xdr:row>52</xdr:row>
      <xdr:rowOff>114300</xdr:rowOff>
    </xdr:to>
    <xdr:sp macro="" textlink="">
      <xdr:nvSpPr>
        <xdr:cNvPr id="40" name="Rectangle 39">
          <a:extLst>
            <a:ext uri="{FF2B5EF4-FFF2-40B4-BE49-F238E27FC236}">
              <a16:creationId xmlns:a16="http://schemas.microsoft.com/office/drawing/2014/main" id="{2A543A25-892A-4A1D-B48B-13B0E5DC984C}"/>
            </a:ext>
          </a:extLst>
        </xdr:cNvPr>
        <xdr:cNvSpPr/>
      </xdr:nvSpPr>
      <xdr:spPr bwMode="auto">
        <a:xfrm>
          <a:off x="8300267" y="55413088"/>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51</xdr:row>
      <xdr:rowOff>0</xdr:rowOff>
    </xdr:from>
    <xdr:to>
      <xdr:col>2</xdr:col>
      <xdr:colOff>1352550</xdr:colOff>
      <xdr:row>52</xdr:row>
      <xdr:rowOff>114300</xdr:rowOff>
    </xdr:to>
    <xdr:sp macro="" textlink="">
      <xdr:nvSpPr>
        <xdr:cNvPr id="41" name="Rectangle 40">
          <a:extLst>
            <a:ext uri="{FF2B5EF4-FFF2-40B4-BE49-F238E27FC236}">
              <a16:creationId xmlns:a16="http://schemas.microsoft.com/office/drawing/2014/main" id="{2A094FF0-B29E-4F42-8AC9-E2B75C4C98E0}"/>
            </a:ext>
          </a:extLst>
        </xdr:cNvPr>
        <xdr:cNvSpPr/>
      </xdr:nvSpPr>
      <xdr:spPr bwMode="auto">
        <a:xfrm>
          <a:off x="1643343" y="55413088"/>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51</xdr:row>
      <xdr:rowOff>9525</xdr:rowOff>
    </xdr:from>
    <xdr:to>
      <xdr:col>2</xdr:col>
      <xdr:colOff>2914650</xdr:colOff>
      <xdr:row>52</xdr:row>
      <xdr:rowOff>123825</xdr:rowOff>
    </xdr:to>
    <xdr:sp macro="" textlink="">
      <xdr:nvSpPr>
        <xdr:cNvPr id="42" name="Rectangle 41">
          <a:extLst>
            <a:ext uri="{FF2B5EF4-FFF2-40B4-BE49-F238E27FC236}">
              <a16:creationId xmlns:a16="http://schemas.microsoft.com/office/drawing/2014/main" id="{24FF2196-AC02-461B-8666-E75D09CDFA2C}"/>
            </a:ext>
          </a:extLst>
        </xdr:cNvPr>
        <xdr:cNvSpPr/>
      </xdr:nvSpPr>
      <xdr:spPr bwMode="auto">
        <a:xfrm>
          <a:off x="3205443" y="5542261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51</xdr:row>
      <xdr:rowOff>9525</xdr:rowOff>
    </xdr:from>
    <xdr:to>
      <xdr:col>2</xdr:col>
      <xdr:colOff>4457700</xdr:colOff>
      <xdr:row>52</xdr:row>
      <xdr:rowOff>123825</xdr:rowOff>
    </xdr:to>
    <xdr:sp macro="" textlink="">
      <xdr:nvSpPr>
        <xdr:cNvPr id="43" name="Rectangle 42">
          <a:extLst>
            <a:ext uri="{FF2B5EF4-FFF2-40B4-BE49-F238E27FC236}">
              <a16:creationId xmlns:a16="http://schemas.microsoft.com/office/drawing/2014/main" id="{C456E4B1-E073-495F-9E74-9C83AAAA402D}"/>
            </a:ext>
          </a:extLst>
        </xdr:cNvPr>
        <xdr:cNvSpPr/>
      </xdr:nvSpPr>
      <xdr:spPr bwMode="auto">
        <a:xfrm>
          <a:off x="4748493" y="55422613"/>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51</xdr:row>
      <xdr:rowOff>0</xdr:rowOff>
    </xdr:from>
    <xdr:to>
      <xdr:col>5</xdr:col>
      <xdr:colOff>285750</xdr:colOff>
      <xdr:row>52</xdr:row>
      <xdr:rowOff>114300</xdr:rowOff>
    </xdr:to>
    <xdr:sp macro="" textlink="">
      <xdr:nvSpPr>
        <xdr:cNvPr id="44" name="Rectangle 43">
          <a:extLst>
            <a:ext uri="{FF2B5EF4-FFF2-40B4-BE49-F238E27FC236}">
              <a16:creationId xmlns:a16="http://schemas.microsoft.com/office/drawing/2014/main" id="{1612DED4-AC2B-4557-9821-65C063D773B6}"/>
            </a:ext>
          </a:extLst>
        </xdr:cNvPr>
        <xdr:cNvSpPr/>
      </xdr:nvSpPr>
      <xdr:spPr bwMode="auto">
        <a:xfrm>
          <a:off x="6782360" y="55413088"/>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53</xdr:row>
      <xdr:rowOff>0</xdr:rowOff>
    </xdr:from>
    <xdr:to>
      <xdr:col>1</xdr:col>
      <xdr:colOff>447675</xdr:colOff>
      <xdr:row>53</xdr:row>
      <xdr:rowOff>114300</xdr:rowOff>
    </xdr:to>
    <xdr:sp macro="" textlink="">
      <xdr:nvSpPr>
        <xdr:cNvPr id="45" name="Rectangle 44">
          <a:extLst>
            <a:ext uri="{FF2B5EF4-FFF2-40B4-BE49-F238E27FC236}">
              <a16:creationId xmlns:a16="http://schemas.microsoft.com/office/drawing/2014/main" id="{07728EDD-F519-4C01-9087-16225CCC3C1D}"/>
            </a:ext>
          </a:extLst>
        </xdr:cNvPr>
        <xdr:cNvSpPr/>
      </xdr:nvSpPr>
      <xdr:spPr bwMode="auto">
        <a:xfrm>
          <a:off x="28575" y="55794088"/>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53</xdr:row>
      <xdr:rowOff>0</xdr:rowOff>
    </xdr:from>
    <xdr:to>
      <xdr:col>2</xdr:col>
      <xdr:colOff>4457700</xdr:colOff>
      <xdr:row>53</xdr:row>
      <xdr:rowOff>104775</xdr:rowOff>
    </xdr:to>
    <xdr:sp macro="" textlink="">
      <xdr:nvSpPr>
        <xdr:cNvPr id="46" name="Rectangle 45">
          <a:extLst>
            <a:ext uri="{FF2B5EF4-FFF2-40B4-BE49-F238E27FC236}">
              <a16:creationId xmlns:a16="http://schemas.microsoft.com/office/drawing/2014/main" id="{50151CB8-1B93-4734-B501-DCD55C8BF9E1}"/>
            </a:ext>
          </a:extLst>
        </xdr:cNvPr>
        <xdr:cNvSpPr/>
      </xdr:nvSpPr>
      <xdr:spPr bwMode="auto">
        <a:xfrm>
          <a:off x="4767543" y="55794088"/>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53</xdr:row>
      <xdr:rowOff>0</xdr:rowOff>
    </xdr:from>
    <xdr:to>
      <xdr:col>2</xdr:col>
      <xdr:colOff>1352550</xdr:colOff>
      <xdr:row>53</xdr:row>
      <xdr:rowOff>123825</xdr:rowOff>
    </xdr:to>
    <xdr:sp macro="" textlink="">
      <xdr:nvSpPr>
        <xdr:cNvPr id="47" name="Rectangle 46">
          <a:extLst>
            <a:ext uri="{FF2B5EF4-FFF2-40B4-BE49-F238E27FC236}">
              <a16:creationId xmlns:a16="http://schemas.microsoft.com/office/drawing/2014/main" id="{4EF14B1E-2BFB-4530-98FE-D197A256563E}"/>
            </a:ext>
          </a:extLst>
        </xdr:cNvPr>
        <xdr:cNvSpPr/>
      </xdr:nvSpPr>
      <xdr:spPr bwMode="auto">
        <a:xfrm>
          <a:off x="1652868" y="5579408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53</xdr:row>
      <xdr:rowOff>0</xdr:rowOff>
    </xdr:from>
    <xdr:to>
      <xdr:col>5</xdr:col>
      <xdr:colOff>276225</xdr:colOff>
      <xdr:row>53</xdr:row>
      <xdr:rowOff>123825</xdr:rowOff>
    </xdr:to>
    <xdr:sp macro="" textlink="">
      <xdr:nvSpPr>
        <xdr:cNvPr id="48" name="Rectangle 47">
          <a:extLst>
            <a:ext uri="{FF2B5EF4-FFF2-40B4-BE49-F238E27FC236}">
              <a16:creationId xmlns:a16="http://schemas.microsoft.com/office/drawing/2014/main" id="{1ED7C714-9C16-481B-9994-EB03A70B45E7}"/>
            </a:ext>
          </a:extLst>
        </xdr:cNvPr>
        <xdr:cNvSpPr/>
      </xdr:nvSpPr>
      <xdr:spPr bwMode="auto">
        <a:xfrm>
          <a:off x="6782360" y="55794088"/>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53</xdr:row>
      <xdr:rowOff>0</xdr:rowOff>
    </xdr:from>
    <xdr:to>
      <xdr:col>2</xdr:col>
      <xdr:colOff>2914650</xdr:colOff>
      <xdr:row>53</xdr:row>
      <xdr:rowOff>123825</xdr:rowOff>
    </xdr:to>
    <xdr:sp macro="" textlink="">
      <xdr:nvSpPr>
        <xdr:cNvPr id="49" name="Rectangle 48">
          <a:extLst>
            <a:ext uri="{FF2B5EF4-FFF2-40B4-BE49-F238E27FC236}">
              <a16:creationId xmlns:a16="http://schemas.microsoft.com/office/drawing/2014/main" id="{C4DDC64E-9B7A-4214-AC71-1849340F69BA}"/>
            </a:ext>
          </a:extLst>
        </xdr:cNvPr>
        <xdr:cNvSpPr/>
      </xdr:nvSpPr>
      <xdr:spPr bwMode="auto">
        <a:xfrm>
          <a:off x="3214968" y="55794088"/>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53</xdr:row>
      <xdr:rowOff>0</xdr:rowOff>
    </xdr:from>
    <xdr:to>
      <xdr:col>6</xdr:col>
      <xdr:colOff>1019175</xdr:colOff>
      <xdr:row>53</xdr:row>
      <xdr:rowOff>123825</xdr:rowOff>
    </xdr:to>
    <xdr:sp macro="" textlink="">
      <xdr:nvSpPr>
        <xdr:cNvPr id="50" name="Rectangle 49">
          <a:extLst>
            <a:ext uri="{FF2B5EF4-FFF2-40B4-BE49-F238E27FC236}">
              <a16:creationId xmlns:a16="http://schemas.microsoft.com/office/drawing/2014/main" id="{7F6AE497-E196-44A4-A3E0-4CEE743EE1B1}"/>
            </a:ext>
          </a:extLst>
        </xdr:cNvPr>
        <xdr:cNvSpPr/>
      </xdr:nvSpPr>
      <xdr:spPr bwMode="auto">
        <a:xfrm>
          <a:off x="8308601" y="55794088"/>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0</xdr:col>
      <xdr:colOff>0</xdr:colOff>
      <xdr:row>241</xdr:row>
      <xdr:rowOff>0</xdr:rowOff>
    </xdr:from>
    <xdr:to>
      <xdr:col>1</xdr:col>
      <xdr:colOff>428625</xdr:colOff>
      <xdr:row>242</xdr:row>
      <xdr:rowOff>114300</xdr:rowOff>
    </xdr:to>
    <xdr:sp macro="" textlink="">
      <xdr:nvSpPr>
        <xdr:cNvPr id="51" name="Rectangle 50">
          <a:extLst>
            <a:ext uri="{FF2B5EF4-FFF2-40B4-BE49-F238E27FC236}">
              <a16:creationId xmlns:a16="http://schemas.microsoft.com/office/drawing/2014/main" id="{B482A878-8512-4890-A57E-3B2AE31192B8}"/>
            </a:ext>
          </a:extLst>
        </xdr:cNvPr>
        <xdr:cNvSpPr/>
      </xdr:nvSpPr>
      <xdr:spPr bwMode="auto">
        <a:xfrm>
          <a:off x="0" y="401506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241</xdr:row>
      <xdr:rowOff>0</xdr:rowOff>
    </xdr:from>
    <xdr:to>
      <xdr:col>6</xdr:col>
      <xdr:colOff>1020366</xdr:colOff>
      <xdr:row>242</xdr:row>
      <xdr:rowOff>114300</xdr:rowOff>
    </xdr:to>
    <xdr:sp macro="" textlink="">
      <xdr:nvSpPr>
        <xdr:cNvPr id="52" name="Rectangle 51">
          <a:extLst>
            <a:ext uri="{FF2B5EF4-FFF2-40B4-BE49-F238E27FC236}">
              <a16:creationId xmlns:a16="http://schemas.microsoft.com/office/drawing/2014/main" id="{393F1BF7-8525-4BBD-A1F0-643BAD9A2F60}"/>
            </a:ext>
          </a:extLst>
        </xdr:cNvPr>
        <xdr:cNvSpPr/>
      </xdr:nvSpPr>
      <xdr:spPr bwMode="auto">
        <a:xfrm>
          <a:off x="8300267" y="40150676"/>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241</xdr:row>
      <xdr:rowOff>0</xdr:rowOff>
    </xdr:from>
    <xdr:to>
      <xdr:col>2</xdr:col>
      <xdr:colOff>1352550</xdr:colOff>
      <xdr:row>242</xdr:row>
      <xdr:rowOff>114300</xdr:rowOff>
    </xdr:to>
    <xdr:sp macro="" textlink="">
      <xdr:nvSpPr>
        <xdr:cNvPr id="53" name="Rectangle 52">
          <a:extLst>
            <a:ext uri="{FF2B5EF4-FFF2-40B4-BE49-F238E27FC236}">
              <a16:creationId xmlns:a16="http://schemas.microsoft.com/office/drawing/2014/main" id="{03352637-B0FF-4EFE-B162-BEF2D1545DA5}"/>
            </a:ext>
          </a:extLst>
        </xdr:cNvPr>
        <xdr:cNvSpPr/>
      </xdr:nvSpPr>
      <xdr:spPr bwMode="auto">
        <a:xfrm>
          <a:off x="1643343" y="40150676"/>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241</xdr:row>
      <xdr:rowOff>9525</xdr:rowOff>
    </xdr:from>
    <xdr:to>
      <xdr:col>2</xdr:col>
      <xdr:colOff>2914650</xdr:colOff>
      <xdr:row>242</xdr:row>
      <xdr:rowOff>123825</xdr:rowOff>
    </xdr:to>
    <xdr:sp macro="" textlink="">
      <xdr:nvSpPr>
        <xdr:cNvPr id="54" name="Rectangle 53">
          <a:extLst>
            <a:ext uri="{FF2B5EF4-FFF2-40B4-BE49-F238E27FC236}">
              <a16:creationId xmlns:a16="http://schemas.microsoft.com/office/drawing/2014/main" id="{FFE0E488-A36B-4735-942E-2B537A1B15A7}"/>
            </a:ext>
          </a:extLst>
        </xdr:cNvPr>
        <xdr:cNvSpPr/>
      </xdr:nvSpPr>
      <xdr:spPr bwMode="auto">
        <a:xfrm>
          <a:off x="3205443" y="401602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241</xdr:row>
      <xdr:rowOff>9525</xdr:rowOff>
    </xdr:from>
    <xdr:to>
      <xdr:col>2</xdr:col>
      <xdr:colOff>4457700</xdr:colOff>
      <xdr:row>242</xdr:row>
      <xdr:rowOff>123825</xdr:rowOff>
    </xdr:to>
    <xdr:sp macro="" textlink="">
      <xdr:nvSpPr>
        <xdr:cNvPr id="55" name="Rectangle 54">
          <a:extLst>
            <a:ext uri="{FF2B5EF4-FFF2-40B4-BE49-F238E27FC236}">
              <a16:creationId xmlns:a16="http://schemas.microsoft.com/office/drawing/2014/main" id="{56B0BDE2-A6F0-47DD-B875-EB732D0DBA14}"/>
            </a:ext>
          </a:extLst>
        </xdr:cNvPr>
        <xdr:cNvSpPr/>
      </xdr:nvSpPr>
      <xdr:spPr bwMode="auto">
        <a:xfrm>
          <a:off x="4748493" y="40160201"/>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241</xdr:row>
      <xdr:rowOff>0</xdr:rowOff>
    </xdr:from>
    <xdr:to>
      <xdr:col>5</xdr:col>
      <xdr:colOff>285750</xdr:colOff>
      <xdr:row>242</xdr:row>
      <xdr:rowOff>114300</xdr:rowOff>
    </xdr:to>
    <xdr:sp macro="" textlink="">
      <xdr:nvSpPr>
        <xdr:cNvPr id="56" name="Rectangle 55">
          <a:extLst>
            <a:ext uri="{FF2B5EF4-FFF2-40B4-BE49-F238E27FC236}">
              <a16:creationId xmlns:a16="http://schemas.microsoft.com/office/drawing/2014/main" id="{045EBEC3-F801-46A7-AF24-F491F8AC4BA8}"/>
            </a:ext>
          </a:extLst>
        </xdr:cNvPr>
        <xdr:cNvSpPr/>
      </xdr:nvSpPr>
      <xdr:spPr bwMode="auto">
        <a:xfrm>
          <a:off x="6782360" y="40150676"/>
          <a:ext cx="1078566"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243</xdr:row>
      <xdr:rowOff>0</xdr:rowOff>
    </xdr:from>
    <xdr:to>
      <xdr:col>1</xdr:col>
      <xdr:colOff>447675</xdr:colOff>
      <xdr:row>243</xdr:row>
      <xdr:rowOff>114300</xdr:rowOff>
    </xdr:to>
    <xdr:sp macro="" textlink="">
      <xdr:nvSpPr>
        <xdr:cNvPr id="57" name="Rectangle 56">
          <a:extLst>
            <a:ext uri="{FF2B5EF4-FFF2-40B4-BE49-F238E27FC236}">
              <a16:creationId xmlns:a16="http://schemas.microsoft.com/office/drawing/2014/main" id="{09A772FC-A3B9-467F-92FA-74960DE8C34C}"/>
            </a:ext>
          </a:extLst>
        </xdr:cNvPr>
        <xdr:cNvSpPr/>
      </xdr:nvSpPr>
      <xdr:spPr bwMode="auto">
        <a:xfrm>
          <a:off x="28575" y="40531676"/>
          <a:ext cx="1069041"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243</xdr:row>
      <xdr:rowOff>0</xdr:rowOff>
    </xdr:from>
    <xdr:to>
      <xdr:col>2</xdr:col>
      <xdr:colOff>4457700</xdr:colOff>
      <xdr:row>243</xdr:row>
      <xdr:rowOff>104775</xdr:rowOff>
    </xdr:to>
    <xdr:sp macro="" textlink="">
      <xdr:nvSpPr>
        <xdr:cNvPr id="58" name="Rectangle 57">
          <a:extLst>
            <a:ext uri="{FF2B5EF4-FFF2-40B4-BE49-F238E27FC236}">
              <a16:creationId xmlns:a16="http://schemas.microsoft.com/office/drawing/2014/main" id="{D437914C-7B2D-4C31-8B02-F28C8AD13208}"/>
            </a:ext>
          </a:extLst>
        </xdr:cNvPr>
        <xdr:cNvSpPr/>
      </xdr:nvSpPr>
      <xdr:spPr bwMode="auto">
        <a:xfrm>
          <a:off x="4767543" y="40531676"/>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243</xdr:row>
      <xdr:rowOff>0</xdr:rowOff>
    </xdr:from>
    <xdr:to>
      <xdr:col>2</xdr:col>
      <xdr:colOff>1352550</xdr:colOff>
      <xdr:row>243</xdr:row>
      <xdr:rowOff>123825</xdr:rowOff>
    </xdr:to>
    <xdr:sp macro="" textlink="">
      <xdr:nvSpPr>
        <xdr:cNvPr id="59" name="Rectangle 58">
          <a:extLst>
            <a:ext uri="{FF2B5EF4-FFF2-40B4-BE49-F238E27FC236}">
              <a16:creationId xmlns:a16="http://schemas.microsoft.com/office/drawing/2014/main" id="{06702BBD-E406-4970-9D2C-9000FCC241E8}"/>
            </a:ext>
          </a:extLst>
        </xdr:cNvPr>
        <xdr:cNvSpPr/>
      </xdr:nvSpPr>
      <xdr:spPr bwMode="auto">
        <a:xfrm>
          <a:off x="1652868" y="405316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243</xdr:row>
      <xdr:rowOff>0</xdr:rowOff>
    </xdr:from>
    <xdr:to>
      <xdr:col>5</xdr:col>
      <xdr:colOff>276225</xdr:colOff>
      <xdr:row>243</xdr:row>
      <xdr:rowOff>123825</xdr:rowOff>
    </xdr:to>
    <xdr:sp macro="" textlink="">
      <xdr:nvSpPr>
        <xdr:cNvPr id="60" name="Rectangle 59">
          <a:extLst>
            <a:ext uri="{FF2B5EF4-FFF2-40B4-BE49-F238E27FC236}">
              <a16:creationId xmlns:a16="http://schemas.microsoft.com/office/drawing/2014/main" id="{07DE77ED-4882-4B68-8D1E-514F766241C5}"/>
            </a:ext>
          </a:extLst>
        </xdr:cNvPr>
        <xdr:cNvSpPr/>
      </xdr:nvSpPr>
      <xdr:spPr bwMode="auto">
        <a:xfrm>
          <a:off x="6782360" y="40531676"/>
          <a:ext cx="1069041"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243</xdr:row>
      <xdr:rowOff>0</xdr:rowOff>
    </xdr:from>
    <xdr:to>
      <xdr:col>2</xdr:col>
      <xdr:colOff>2914650</xdr:colOff>
      <xdr:row>243</xdr:row>
      <xdr:rowOff>123825</xdr:rowOff>
    </xdr:to>
    <xdr:sp macro="" textlink="">
      <xdr:nvSpPr>
        <xdr:cNvPr id="61" name="Rectangle 60">
          <a:extLst>
            <a:ext uri="{FF2B5EF4-FFF2-40B4-BE49-F238E27FC236}">
              <a16:creationId xmlns:a16="http://schemas.microsoft.com/office/drawing/2014/main" id="{4097B67A-F796-4AA4-9756-E909D96533BC}"/>
            </a:ext>
          </a:extLst>
        </xdr:cNvPr>
        <xdr:cNvSpPr/>
      </xdr:nvSpPr>
      <xdr:spPr bwMode="auto">
        <a:xfrm>
          <a:off x="3214968" y="40531676"/>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243</xdr:row>
      <xdr:rowOff>0</xdr:rowOff>
    </xdr:from>
    <xdr:to>
      <xdr:col>6</xdr:col>
      <xdr:colOff>1019175</xdr:colOff>
      <xdr:row>243</xdr:row>
      <xdr:rowOff>123825</xdr:rowOff>
    </xdr:to>
    <xdr:sp macro="" textlink="">
      <xdr:nvSpPr>
        <xdr:cNvPr id="62" name="Rectangle 61">
          <a:extLst>
            <a:ext uri="{FF2B5EF4-FFF2-40B4-BE49-F238E27FC236}">
              <a16:creationId xmlns:a16="http://schemas.microsoft.com/office/drawing/2014/main" id="{64BCEEF0-5BE3-4528-89FE-FBF9CA091AD9}"/>
            </a:ext>
          </a:extLst>
        </xdr:cNvPr>
        <xdr:cNvSpPr/>
      </xdr:nvSpPr>
      <xdr:spPr bwMode="auto">
        <a:xfrm>
          <a:off x="8308601" y="40531676"/>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126</xdr:row>
      <xdr:rowOff>0</xdr:rowOff>
    </xdr:from>
    <xdr:to>
      <xdr:col>1</xdr:col>
      <xdr:colOff>428625</xdr:colOff>
      <xdr:row>127</xdr:row>
      <xdr:rowOff>114300</xdr:rowOff>
    </xdr:to>
    <xdr:sp macro="" textlink="">
      <xdr:nvSpPr>
        <xdr:cNvPr id="14" name="Rectangle 13">
          <a:extLst>
            <a:ext uri="{FF2B5EF4-FFF2-40B4-BE49-F238E27FC236}">
              <a16:creationId xmlns:a16="http://schemas.microsoft.com/office/drawing/2014/main" id="{3293836C-6920-4F55-B73D-A3540BF93397}"/>
            </a:ext>
          </a:extLst>
        </xdr:cNvPr>
        <xdr:cNvSpPr/>
      </xdr:nvSpPr>
      <xdr:spPr bwMode="auto">
        <a:xfrm>
          <a:off x="0" y="13820775"/>
          <a:ext cx="10382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126</xdr:row>
      <xdr:rowOff>0</xdr:rowOff>
    </xdr:from>
    <xdr:to>
      <xdr:col>6</xdr:col>
      <xdr:colOff>1020366</xdr:colOff>
      <xdr:row>127</xdr:row>
      <xdr:rowOff>114300</xdr:rowOff>
    </xdr:to>
    <xdr:sp macro="" textlink="">
      <xdr:nvSpPr>
        <xdr:cNvPr id="15" name="Rectangle 14">
          <a:extLst>
            <a:ext uri="{FF2B5EF4-FFF2-40B4-BE49-F238E27FC236}">
              <a16:creationId xmlns:a16="http://schemas.microsoft.com/office/drawing/2014/main" id="{A8F31995-0AE3-4A30-9C97-96590B6701F9}"/>
            </a:ext>
          </a:extLst>
        </xdr:cNvPr>
        <xdr:cNvSpPr/>
      </xdr:nvSpPr>
      <xdr:spPr bwMode="auto">
        <a:xfrm>
          <a:off x="6983016" y="13820775"/>
          <a:ext cx="101917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126</xdr:row>
      <xdr:rowOff>0</xdr:rowOff>
    </xdr:from>
    <xdr:to>
      <xdr:col>2</xdr:col>
      <xdr:colOff>1352550</xdr:colOff>
      <xdr:row>127</xdr:row>
      <xdr:rowOff>114300</xdr:rowOff>
    </xdr:to>
    <xdr:sp macro="" textlink="">
      <xdr:nvSpPr>
        <xdr:cNvPr id="16" name="Rectangle 15">
          <a:extLst>
            <a:ext uri="{FF2B5EF4-FFF2-40B4-BE49-F238E27FC236}">
              <a16:creationId xmlns:a16="http://schemas.microsoft.com/office/drawing/2014/main" id="{C001E997-9B75-44FB-8005-604D3768901A}"/>
            </a:ext>
          </a:extLst>
        </xdr:cNvPr>
        <xdr:cNvSpPr/>
      </xdr:nvSpPr>
      <xdr:spPr bwMode="auto">
        <a:xfrm>
          <a:off x="1495425" y="13820775"/>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126</xdr:row>
      <xdr:rowOff>9525</xdr:rowOff>
    </xdr:from>
    <xdr:to>
      <xdr:col>2</xdr:col>
      <xdr:colOff>2914650</xdr:colOff>
      <xdr:row>127</xdr:row>
      <xdr:rowOff>123825</xdr:rowOff>
    </xdr:to>
    <xdr:sp macro="" textlink="">
      <xdr:nvSpPr>
        <xdr:cNvPr id="17" name="Rectangle 16">
          <a:extLst>
            <a:ext uri="{FF2B5EF4-FFF2-40B4-BE49-F238E27FC236}">
              <a16:creationId xmlns:a16="http://schemas.microsoft.com/office/drawing/2014/main" id="{92DAA5B2-356F-4810-B13C-633025D1C558}"/>
            </a:ext>
          </a:extLst>
        </xdr:cNvPr>
        <xdr:cNvSpPr/>
      </xdr:nvSpPr>
      <xdr:spPr bwMode="auto">
        <a:xfrm>
          <a:off x="3057525" y="13830300"/>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126</xdr:row>
      <xdr:rowOff>9525</xdr:rowOff>
    </xdr:from>
    <xdr:to>
      <xdr:col>2</xdr:col>
      <xdr:colOff>4457700</xdr:colOff>
      <xdr:row>127</xdr:row>
      <xdr:rowOff>123825</xdr:rowOff>
    </xdr:to>
    <xdr:sp macro="" textlink="">
      <xdr:nvSpPr>
        <xdr:cNvPr id="18" name="Rectangle 17">
          <a:extLst>
            <a:ext uri="{FF2B5EF4-FFF2-40B4-BE49-F238E27FC236}">
              <a16:creationId xmlns:a16="http://schemas.microsoft.com/office/drawing/2014/main" id="{9A0D2C88-1FA0-490E-A700-FACFE3BFACD4}"/>
            </a:ext>
          </a:extLst>
        </xdr:cNvPr>
        <xdr:cNvSpPr/>
      </xdr:nvSpPr>
      <xdr:spPr bwMode="auto">
        <a:xfrm>
          <a:off x="4600575" y="13830300"/>
          <a:ext cx="495300"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126</xdr:row>
      <xdr:rowOff>0</xdr:rowOff>
    </xdr:from>
    <xdr:to>
      <xdr:col>5</xdr:col>
      <xdr:colOff>285750</xdr:colOff>
      <xdr:row>127</xdr:row>
      <xdr:rowOff>114300</xdr:rowOff>
    </xdr:to>
    <xdr:sp macro="" textlink="">
      <xdr:nvSpPr>
        <xdr:cNvPr id="19" name="Rectangle 18">
          <a:extLst>
            <a:ext uri="{FF2B5EF4-FFF2-40B4-BE49-F238E27FC236}">
              <a16:creationId xmlns:a16="http://schemas.microsoft.com/office/drawing/2014/main" id="{62142962-2AB0-472F-8694-30F012E34E00}"/>
            </a:ext>
          </a:extLst>
        </xdr:cNvPr>
        <xdr:cNvSpPr/>
      </xdr:nvSpPr>
      <xdr:spPr bwMode="auto">
        <a:xfrm>
          <a:off x="5334000" y="13820775"/>
          <a:ext cx="12668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128</xdr:row>
      <xdr:rowOff>0</xdr:rowOff>
    </xdr:from>
    <xdr:to>
      <xdr:col>1</xdr:col>
      <xdr:colOff>447675</xdr:colOff>
      <xdr:row>128</xdr:row>
      <xdr:rowOff>114300</xdr:rowOff>
    </xdr:to>
    <xdr:sp macro="" textlink="">
      <xdr:nvSpPr>
        <xdr:cNvPr id="20" name="Rectangle 19">
          <a:extLst>
            <a:ext uri="{FF2B5EF4-FFF2-40B4-BE49-F238E27FC236}">
              <a16:creationId xmlns:a16="http://schemas.microsoft.com/office/drawing/2014/main" id="{E955107F-36DA-4689-AE45-19F1837A411C}"/>
            </a:ext>
          </a:extLst>
        </xdr:cNvPr>
        <xdr:cNvSpPr/>
      </xdr:nvSpPr>
      <xdr:spPr bwMode="auto">
        <a:xfrm>
          <a:off x="28575" y="14201775"/>
          <a:ext cx="1028700"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128</xdr:row>
      <xdr:rowOff>0</xdr:rowOff>
    </xdr:from>
    <xdr:to>
      <xdr:col>2</xdr:col>
      <xdr:colOff>4457700</xdr:colOff>
      <xdr:row>128</xdr:row>
      <xdr:rowOff>104775</xdr:rowOff>
    </xdr:to>
    <xdr:sp macro="" textlink="">
      <xdr:nvSpPr>
        <xdr:cNvPr id="21" name="Rectangle 20">
          <a:extLst>
            <a:ext uri="{FF2B5EF4-FFF2-40B4-BE49-F238E27FC236}">
              <a16:creationId xmlns:a16="http://schemas.microsoft.com/office/drawing/2014/main" id="{13A4AFDB-B1E2-4B85-8233-551732465788}"/>
            </a:ext>
          </a:extLst>
        </xdr:cNvPr>
        <xdr:cNvSpPr/>
      </xdr:nvSpPr>
      <xdr:spPr bwMode="auto">
        <a:xfrm>
          <a:off x="4619625" y="14201775"/>
          <a:ext cx="476250"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128</xdr:row>
      <xdr:rowOff>0</xdr:rowOff>
    </xdr:from>
    <xdr:to>
      <xdr:col>2</xdr:col>
      <xdr:colOff>1352550</xdr:colOff>
      <xdr:row>128</xdr:row>
      <xdr:rowOff>123825</xdr:rowOff>
    </xdr:to>
    <xdr:sp macro="" textlink="">
      <xdr:nvSpPr>
        <xdr:cNvPr id="22" name="Rectangle 21">
          <a:extLst>
            <a:ext uri="{FF2B5EF4-FFF2-40B4-BE49-F238E27FC236}">
              <a16:creationId xmlns:a16="http://schemas.microsoft.com/office/drawing/2014/main" id="{30D7D66A-DF09-4642-BDEF-F304AC975E37}"/>
            </a:ext>
          </a:extLst>
        </xdr:cNvPr>
        <xdr:cNvSpPr/>
      </xdr:nvSpPr>
      <xdr:spPr bwMode="auto">
        <a:xfrm>
          <a:off x="1504950" y="1420177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128</xdr:row>
      <xdr:rowOff>0</xdr:rowOff>
    </xdr:from>
    <xdr:to>
      <xdr:col>5</xdr:col>
      <xdr:colOff>276225</xdr:colOff>
      <xdr:row>128</xdr:row>
      <xdr:rowOff>123825</xdr:rowOff>
    </xdr:to>
    <xdr:sp macro="" textlink="">
      <xdr:nvSpPr>
        <xdr:cNvPr id="23" name="Rectangle 22">
          <a:extLst>
            <a:ext uri="{FF2B5EF4-FFF2-40B4-BE49-F238E27FC236}">
              <a16:creationId xmlns:a16="http://schemas.microsoft.com/office/drawing/2014/main" id="{88472780-947C-4619-AEE4-B064F8165484}"/>
            </a:ext>
          </a:extLst>
        </xdr:cNvPr>
        <xdr:cNvSpPr/>
      </xdr:nvSpPr>
      <xdr:spPr bwMode="auto">
        <a:xfrm>
          <a:off x="5334000" y="14201775"/>
          <a:ext cx="12573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128</xdr:row>
      <xdr:rowOff>0</xdr:rowOff>
    </xdr:from>
    <xdr:to>
      <xdr:col>2</xdr:col>
      <xdr:colOff>2914650</xdr:colOff>
      <xdr:row>128</xdr:row>
      <xdr:rowOff>123825</xdr:rowOff>
    </xdr:to>
    <xdr:sp macro="" textlink="">
      <xdr:nvSpPr>
        <xdr:cNvPr id="24" name="Rectangle 23">
          <a:extLst>
            <a:ext uri="{FF2B5EF4-FFF2-40B4-BE49-F238E27FC236}">
              <a16:creationId xmlns:a16="http://schemas.microsoft.com/office/drawing/2014/main" id="{FD4AC123-77DC-4EE8-AAC6-F76AF2546397}"/>
            </a:ext>
          </a:extLst>
        </xdr:cNvPr>
        <xdr:cNvSpPr/>
      </xdr:nvSpPr>
      <xdr:spPr bwMode="auto">
        <a:xfrm>
          <a:off x="3067050" y="14201775"/>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128</xdr:row>
      <xdr:rowOff>0</xdr:rowOff>
    </xdr:from>
    <xdr:to>
      <xdr:col>6</xdr:col>
      <xdr:colOff>1019175</xdr:colOff>
      <xdr:row>128</xdr:row>
      <xdr:rowOff>123825</xdr:rowOff>
    </xdr:to>
    <xdr:sp macro="" textlink="">
      <xdr:nvSpPr>
        <xdr:cNvPr id="25" name="Rectangle 24">
          <a:extLst>
            <a:ext uri="{FF2B5EF4-FFF2-40B4-BE49-F238E27FC236}">
              <a16:creationId xmlns:a16="http://schemas.microsoft.com/office/drawing/2014/main" id="{6E85B687-CAC7-439E-8299-30B3BEA01245}"/>
            </a:ext>
          </a:extLst>
        </xdr:cNvPr>
        <xdr:cNvSpPr/>
      </xdr:nvSpPr>
      <xdr:spPr bwMode="auto">
        <a:xfrm>
          <a:off x="6981825" y="14201775"/>
          <a:ext cx="1019175"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editAs="oneCell">
    <xdr:from>
      <xdr:col>3</xdr:col>
      <xdr:colOff>66675</xdr:colOff>
      <xdr:row>0</xdr:row>
      <xdr:rowOff>112059</xdr:rowOff>
    </xdr:from>
    <xdr:to>
      <xdr:col>4</xdr:col>
      <xdr:colOff>481292</xdr:colOff>
      <xdr:row>2</xdr:row>
      <xdr:rowOff>24786</xdr:rowOff>
    </xdr:to>
    <xdr:pic>
      <xdr:nvPicPr>
        <xdr:cNvPr id="26" name="Picture 25">
          <a:extLst>
            <a:ext uri="{FF2B5EF4-FFF2-40B4-BE49-F238E27FC236}">
              <a16:creationId xmlns:a16="http://schemas.microsoft.com/office/drawing/2014/main" id="{2037CB1B-4FDF-F382-13AE-74F507FE3132}"/>
            </a:ext>
          </a:extLst>
        </xdr:cNvPr>
        <xdr:cNvPicPr>
          <a:picLocks noChangeAspect="1"/>
        </xdr:cNvPicPr>
      </xdr:nvPicPr>
      <xdr:blipFill>
        <a:blip xmlns:r="http://schemas.openxmlformats.org/officeDocument/2006/relationships" r:embed="rId1"/>
        <a:stretch>
          <a:fillRect/>
        </a:stretch>
      </xdr:blipFill>
      <xdr:spPr>
        <a:xfrm>
          <a:off x="6420410" y="112059"/>
          <a:ext cx="1019735" cy="674727"/>
        </a:xfrm>
        <a:prstGeom prst="rect">
          <a:avLst/>
        </a:prstGeom>
      </xdr:spPr>
    </xdr:pic>
    <xdr:clientData/>
  </xdr:twoCellAnchor>
  <xdr:twoCellAnchor>
    <xdr:from>
      <xdr:col>0</xdr:col>
      <xdr:colOff>0</xdr:colOff>
      <xdr:row>62</xdr:row>
      <xdr:rowOff>0</xdr:rowOff>
    </xdr:from>
    <xdr:to>
      <xdr:col>1</xdr:col>
      <xdr:colOff>428625</xdr:colOff>
      <xdr:row>63</xdr:row>
      <xdr:rowOff>114300</xdr:rowOff>
    </xdr:to>
    <xdr:sp macro="" textlink="">
      <xdr:nvSpPr>
        <xdr:cNvPr id="2" name="Rectangle 1">
          <a:extLst>
            <a:ext uri="{FF2B5EF4-FFF2-40B4-BE49-F238E27FC236}">
              <a16:creationId xmlns:a16="http://schemas.microsoft.com/office/drawing/2014/main" id="{746EEB4C-9117-4F42-9253-C4C09FDF5430}"/>
            </a:ext>
          </a:extLst>
        </xdr:cNvPr>
        <xdr:cNvSpPr/>
      </xdr:nvSpPr>
      <xdr:spPr bwMode="auto">
        <a:xfrm>
          <a:off x="0" y="30524824"/>
          <a:ext cx="966507"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5</xdr:col>
      <xdr:colOff>725091</xdr:colOff>
      <xdr:row>62</xdr:row>
      <xdr:rowOff>0</xdr:rowOff>
    </xdr:from>
    <xdr:to>
      <xdr:col>6</xdr:col>
      <xdr:colOff>1020366</xdr:colOff>
      <xdr:row>63</xdr:row>
      <xdr:rowOff>114300</xdr:rowOff>
    </xdr:to>
    <xdr:sp macro="" textlink="">
      <xdr:nvSpPr>
        <xdr:cNvPr id="3" name="Rectangle 2">
          <a:extLst>
            <a:ext uri="{FF2B5EF4-FFF2-40B4-BE49-F238E27FC236}">
              <a16:creationId xmlns:a16="http://schemas.microsoft.com/office/drawing/2014/main" id="{61C3CF3D-4639-42C5-A100-9226074F95F6}"/>
            </a:ext>
          </a:extLst>
        </xdr:cNvPr>
        <xdr:cNvSpPr/>
      </xdr:nvSpPr>
      <xdr:spPr bwMode="auto">
        <a:xfrm>
          <a:off x="8401120" y="30524824"/>
          <a:ext cx="1214158"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276225</xdr:colOff>
      <xdr:row>62</xdr:row>
      <xdr:rowOff>0</xdr:rowOff>
    </xdr:from>
    <xdr:to>
      <xdr:col>2</xdr:col>
      <xdr:colOff>1352550</xdr:colOff>
      <xdr:row>63</xdr:row>
      <xdr:rowOff>114300</xdr:rowOff>
    </xdr:to>
    <xdr:sp macro="" textlink="">
      <xdr:nvSpPr>
        <xdr:cNvPr id="4" name="Rectangle 3">
          <a:extLst>
            <a:ext uri="{FF2B5EF4-FFF2-40B4-BE49-F238E27FC236}">
              <a16:creationId xmlns:a16="http://schemas.microsoft.com/office/drawing/2014/main" id="{567F945E-81BD-43F8-A8E9-2916E25114F8}"/>
            </a:ext>
          </a:extLst>
        </xdr:cNvPr>
        <xdr:cNvSpPr/>
      </xdr:nvSpPr>
      <xdr:spPr bwMode="auto">
        <a:xfrm>
          <a:off x="1452843" y="30524824"/>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1838325</xdr:colOff>
      <xdr:row>62</xdr:row>
      <xdr:rowOff>9525</xdr:rowOff>
    </xdr:from>
    <xdr:to>
      <xdr:col>2</xdr:col>
      <xdr:colOff>2914650</xdr:colOff>
      <xdr:row>63</xdr:row>
      <xdr:rowOff>123825</xdr:rowOff>
    </xdr:to>
    <xdr:sp macro="" textlink="">
      <xdr:nvSpPr>
        <xdr:cNvPr id="5" name="Rectangle 4">
          <a:extLst>
            <a:ext uri="{FF2B5EF4-FFF2-40B4-BE49-F238E27FC236}">
              <a16:creationId xmlns:a16="http://schemas.microsoft.com/office/drawing/2014/main" id="{E6735F3B-2DAE-463E-B524-55259907C723}"/>
            </a:ext>
          </a:extLst>
        </xdr:cNvPr>
        <xdr:cNvSpPr/>
      </xdr:nvSpPr>
      <xdr:spPr bwMode="auto">
        <a:xfrm>
          <a:off x="3014943" y="3053434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2</xdr:col>
      <xdr:colOff>3381375</xdr:colOff>
      <xdr:row>62</xdr:row>
      <xdr:rowOff>9525</xdr:rowOff>
    </xdr:from>
    <xdr:to>
      <xdr:col>2</xdr:col>
      <xdr:colOff>4457700</xdr:colOff>
      <xdr:row>63</xdr:row>
      <xdr:rowOff>123825</xdr:rowOff>
    </xdr:to>
    <xdr:sp macro="" textlink="">
      <xdr:nvSpPr>
        <xdr:cNvPr id="6" name="Rectangle 5">
          <a:extLst>
            <a:ext uri="{FF2B5EF4-FFF2-40B4-BE49-F238E27FC236}">
              <a16:creationId xmlns:a16="http://schemas.microsoft.com/office/drawing/2014/main" id="{E12597EE-E72C-4406-922E-675154AD1018}"/>
            </a:ext>
          </a:extLst>
        </xdr:cNvPr>
        <xdr:cNvSpPr/>
      </xdr:nvSpPr>
      <xdr:spPr bwMode="auto">
        <a:xfrm>
          <a:off x="4557993" y="30534349"/>
          <a:ext cx="1076325"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3</xdr:col>
      <xdr:colOff>238125</xdr:colOff>
      <xdr:row>62</xdr:row>
      <xdr:rowOff>0</xdr:rowOff>
    </xdr:from>
    <xdr:to>
      <xdr:col>5</xdr:col>
      <xdr:colOff>285750</xdr:colOff>
      <xdr:row>63</xdr:row>
      <xdr:rowOff>114300</xdr:rowOff>
    </xdr:to>
    <xdr:sp macro="" textlink="">
      <xdr:nvSpPr>
        <xdr:cNvPr id="7" name="Rectangle 6">
          <a:extLst>
            <a:ext uri="{FF2B5EF4-FFF2-40B4-BE49-F238E27FC236}">
              <a16:creationId xmlns:a16="http://schemas.microsoft.com/office/drawing/2014/main" id="{C7A4B278-3A62-4974-9C72-0F3E05287DBE}"/>
            </a:ext>
          </a:extLst>
        </xdr:cNvPr>
        <xdr:cNvSpPr/>
      </xdr:nvSpPr>
      <xdr:spPr bwMode="auto">
        <a:xfrm>
          <a:off x="6591860" y="30524824"/>
          <a:ext cx="1369919" cy="304800"/>
        </a:xfrm>
        <a:prstGeom prst="rect">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endParaRPr lang="en-US" sz="1100"/>
        </a:p>
      </xdr:txBody>
    </xdr:sp>
    <xdr:clientData/>
  </xdr:twoCellAnchor>
  <xdr:twoCellAnchor>
    <xdr:from>
      <xdr:col>0</xdr:col>
      <xdr:colOff>28575</xdr:colOff>
      <xdr:row>64</xdr:row>
      <xdr:rowOff>0</xdr:rowOff>
    </xdr:from>
    <xdr:to>
      <xdr:col>1</xdr:col>
      <xdr:colOff>447675</xdr:colOff>
      <xdr:row>64</xdr:row>
      <xdr:rowOff>114300</xdr:rowOff>
    </xdr:to>
    <xdr:sp macro="" textlink="">
      <xdr:nvSpPr>
        <xdr:cNvPr id="8" name="Rectangle 7">
          <a:extLst>
            <a:ext uri="{FF2B5EF4-FFF2-40B4-BE49-F238E27FC236}">
              <a16:creationId xmlns:a16="http://schemas.microsoft.com/office/drawing/2014/main" id="{A4D8D970-C7B0-4BE4-A8E7-784D869D0D38}"/>
            </a:ext>
          </a:extLst>
        </xdr:cNvPr>
        <xdr:cNvSpPr/>
      </xdr:nvSpPr>
      <xdr:spPr bwMode="auto">
        <a:xfrm>
          <a:off x="28575" y="30905824"/>
          <a:ext cx="956982" cy="1143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Contractor</a:t>
          </a:r>
        </a:p>
      </xdr:txBody>
    </xdr:sp>
    <xdr:clientData/>
  </xdr:twoCellAnchor>
  <xdr:twoCellAnchor>
    <xdr:from>
      <xdr:col>2</xdr:col>
      <xdr:colOff>3400425</xdr:colOff>
      <xdr:row>64</xdr:row>
      <xdr:rowOff>0</xdr:rowOff>
    </xdr:from>
    <xdr:to>
      <xdr:col>2</xdr:col>
      <xdr:colOff>4457700</xdr:colOff>
      <xdr:row>64</xdr:row>
      <xdr:rowOff>104775</xdr:rowOff>
    </xdr:to>
    <xdr:sp macro="" textlink="">
      <xdr:nvSpPr>
        <xdr:cNvPr id="9" name="Rectangle 8">
          <a:extLst>
            <a:ext uri="{FF2B5EF4-FFF2-40B4-BE49-F238E27FC236}">
              <a16:creationId xmlns:a16="http://schemas.microsoft.com/office/drawing/2014/main" id="{64F25B61-AEAC-4ED0-9132-B228DF8A8779}"/>
            </a:ext>
          </a:extLst>
        </xdr:cNvPr>
        <xdr:cNvSpPr/>
      </xdr:nvSpPr>
      <xdr:spPr bwMode="auto">
        <a:xfrm>
          <a:off x="4577043" y="30905824"/>
          <a:ext cx="1057275" cy="1047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Employer</a:t>
          </a:r>
        </a:p>
      </xdr:txBody>
    </xdr:sp>
    <xdr:clientData/>
  </xdr:twoCellAnchor>
  <xdr:twoCellAnchor>
    <xdr:from>
      <xdr:col>2</xdr:col>
      <xdr:colOff>285750</xdr:colOff>
      <xdr:row>64</xdr:row>
      <xdr:rowOff>0</xdr:rowOff>
    </xdr:from>
    <xdr:to>
      <xdr:col>2</xdr:col>
      <xdr:colOff>1352550</xdr:colOff>
      <xdr:row>64</xdr:row>
      <xdr:rowOff>123825</xdr:rowOff>
    </xdr:to>
    <xdr:sp macro="" textlink="">
      <xdr:nvSpPr>
        <xdr:cNvPr id="10" name="Rectangle 9">
          <a:extLst>
            <a:ext uri="{FF2B5EF4-FFF2-40B4-BE49-F238E27FC236}">
              <a16:creationId xmlns:a16="http://schemas.microsoft.com/office/drawing/2014/main" id="{3D410232-65C8-41E4-BF74-8530062494E7}"/>
            </a:ext>
          </a:extLst>
        </xdr:cNvPr>
        <xdr:cNvSpPr/>
      </xdr:nvSpPr>
      <xdr:spPr bwMode="auto">
        <a:xfrm>
          <a:off x="1462368" y="3090582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3</xdr:col>
      <xdr:colOff>238125</xdr:colOff>
      <xdr:row>64</xdr:row>
      <xdr:rowOff>0</xdr:rowOff>
    </xdr:from>
    <xdr:to>
      <xdr:col>5</xdr:col>
      <xdr:colOff>276225</xdr:colOff>
      <xdr:row>64</xdr:row>
      <xdr:rowOff>123825</xdr:rowOff>
    </xdr:to>
    <xdr:sp macro="" textlink="">
      <xdr:nvSpPr>
        <xdr:cNvPr id="11" name="Rectangle 10">
          <a:extLst>
            <a:ext uri="{FF2B5EF4-FFF2-40B4-BE49-F238E27FC236}">
              <a16:creationId xmlns:a16="http://schemas.microsoft.com/office/drawing/2014/main" id="{F99139CB-6FF4-4962-9BBA-1FCFE19408BF}"/>
            </a:ext>
          </a:extLst>
        </xdr:cNvPr>
        <xdr:cNvSpPr/>
      </xdr:nvSpPr>
      <xdr:spPr bwMode="auto">
        <a:xfrm>
          <a:off x="6591860" y="30905824"/>
          <a:ext cx="1360394"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1</a:t>
          </a:r>
        </a:p>
      </xdr:txBody>
    </xdr:sp>
    <xdr:clientData/>
  </xdr:twoCellAnchor>
  <xdr:twoCellAnchor>
    <xdr:from>
      <xdr:col>2</xdr:col>
      <xdr:colOff>1847850</xdr:colOff>
      <xdr:row>64</xdr:row>
      <xdr:rowOff>0</xdr:rowOff>
    </xdr:from>
    <xdr:to>
      <xdr:col>2</xdr:col>
      <xdr:colOff>2914650</xdr:colOff>
      <xdr:row>64</xdr:row>
      <xdr:rowOff>123825</xdr:rowOff>
    </xdr:to>
    <xdr:sp macro="" textlink="">
      <xdr:nvSpPr>
        <xdr:cNvPr id="12" name="Rectangle 11">
          <a:extLst>
            <a:ext uri="{FF2B5EF4-FFF2-40B4-BE49-F238E27FC236}">
              <a16:creationId xmlns:a16="http://schemas.microsoft.com/office/drawing/2014/main" id="{E73F381A-5104-45C5-9B73-E2DA75E4E684}"/>
            </a:ext>
          </a:extLst>
        </xdr:cNvPr>
        <xdr:cNvSpPr/>
      </xdr:nvSpPr>
      <xdr:spPr bwMode="auto">
        <a:xfrm>
          <a:off x="3024468" y="30905824"/>
          <a:ext cx="1066800"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twoCellAnchor>
    <xdr:from>
      <xdr:col>5</xdr:col>
      <xdr:colOff>733425</xdr:colOff>
      <xdr:row>64</xdr:row>
      <xdr:rowOff>0</xdr:rowOff>
    </xdr:from>
    <xdr:to>
      <xdr:col>6</xdr:col>
      <xdr:colOff>1019175</xdr:colOff>
      <xdr:row>64</xdr:row>
      <xdr:rowOff>123825</xdr:rowOff>
    </xdr:to>
    <xdr:sp macro="" textlink="">
      <xdr:nvSpPr>
        <xdr:cNvPr id="13" name="Rectangle 12">
          <a:extLst>
            <a:ext uri="{FF2B5EF4-FFF2-40B4-BE49-F238E27FC236}">
              <a16:creationId xmlns:a16="http://schemas.microsoft.com/office/drawing/2014/main" id="{88387997-11DE-44A9-A3C2-7F25FC8282FD}"/>
            </a:ext>
          </a:extLst>
        </xdr:cNvPr>
        <xdr:cNvSpPr/>
      </xdr:nvSpPr>
      <xdr:spPr bwMode="auto">
        <a:xfrm>
          <a:off x="8409454" y="30905824"/>
          <a:ext cx="1204633" cy="1238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800"/>
            <a:t>Witness 2</a:t>
          </a:r>
        </a:p>
      </xdr:txBody>
    </xdr:sp>
    <xdr:clientData/>
  </xdr:twoCellAnchor>
</xdr:wsDr>
</file>

<file path=xl/persons/person.xml><?xml version="1.0" encoding="utf-8"?>
<personList xmlns="http://schemas.microsoft.com/office/spreadsheetml/2018/threadedcomments" xmlns:x="http://schemas.openxmlformats.org/spreadsheetml/2006/main">
  <person displayName="PIERRE VAN RHYN" id="{6CAAB97E-DFA7-4967-89E0-A39B563D8506}" userId="d4de4ea4cb4935e9"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60" dT="2024-07-20T12:56:34.54" personId="{6CAAB97E-DFA7-4967-89E0-A39B563D8506}" id="{CBAD67EE-48B6-46F9-B788-542D5AF57D39}">
    <text>To be verified-PVR 20/7/24</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DDE2-CC8C-4DE8-94F9-8C150FCB11F3}">
  <sheetPr>
    <tabColor rgb="FF00B0F0"/>
    <pageSetUpPr fitToPage="1"/>
  </sheetPr>
  <dimension ref="A1:G505"/>
  <sheetViews>
    <sheetView view="pageBreakPreview" topLeftCell="A28" zoomScale="85" zoomScaleNormal="60" zoomScaleSheetLayoutView="85" workbookViewId="0">
      <selection activeCell="F3" sqref="F3"/>
    </sheetView>
  </sheetViews>
  <sheetFormatPr defaultColWidth="9.109375" defaultRowHeight="15" x14ac:dyDescent="0.25"/>
  <cols>
    <col min="1" max="1" width="9.6640625" style="44" customWidth="1"/>
    <col min="2" max="2" width="10.6640625" style="44" customWidth="1"/>
    <col min="3" max="3" width="77.6640625" style="44" customWidth="1"/>
    <col min="4" max="4" width="6.6640625" style="44" customWidth="1"/>
    <col min="5" max="5" width="8.6640625" style="44" customWidth="1"/>
    <col min="6" max="6" width="13.6640625" style="44" customWidth="1"/>
    <col min="7" max="7" width="15.6640625" style="44" customWidth="1"/>
    <col min="8" max="16384" width="9.109375" style="44"/>
  </cols>
  <sheetData>
    <row r="1" spans="1:7" ht="21.9" customHeight="1" x14ac:dyDescent="0.25">
      <c r="A1" s="52" t="s">
        <v>1644</v>
      </c>
      <c r="B1" s="26"/>
      <c r="C1" s="26"/>
      <c r="D1" s="27"/>
      <c r="E1" s="28"/>
      <c r="F1" s="29" t="s">
        <v>1659</v>
      </c>
      <c r="G1" s="30"/>
    </row>
    <row r="2" spans="1:7" ht="30" customHeight="1" x14ac:dyDescent="0.25">
      <c r="A2" s="55" t="s">
        <v>0</v>
      </c>
      <c r="B2" s="31"/>
      <c r="C2" s="31"/>
      <c r="D2" s="31"/>
      <c r="E2" s="32"/>
      <c r="F2" s="32" t="s">
        <v>1668</v>
      </c>
      <c r="G2" s="33"/>
    </row>
    <row r="3" spans="1:7" ht="21.9" customHeight="1" thickBot="1" x14ac:dyDescent="0.3">
      <c r="A3" s="57" t="s">
        <v>1648</v>
      </c>
      <c r="B3" s="34"/>
      <c r="C3" s="34"/>
      <c r="D3" s="35"/>
      <c r="E3" s="35"/>
      <c r="F3" s="35"/>
      <c r="G3" s="36"/>
    </row>
    <row r="4" spans="1:7" ht="9.9" customHeight="1" thickBot="1" x14ac:dyDescent="0.3">
      <c r="A4" s="37"/>
      <c r="B4" s="37"/>
      <c r="C4" s="37"/>
      <c r="D4" s="37"/>
      <c r="E4" s="37"/>
      <c r="F4" s="37"/>
      <c r="G4" s="37"/>
    </row>
    <row r="5" spans="1:7" ht="18" customHeight="1" x14ac:dyDescent="0.25">
      <c r="A5" s="215"/>
      <c r="B5" s="300"/>
      <c r="C5" s="434"/>
      <c r="D5" s="436"/>
      <c r="E5" s="438"/>
      <c r="F5" s="440"/>
      <c r="G5" s="301"/>
    </row>
    <row r="6" spans="1:7" ht="18" customHeight="1" x14ac:dyDescent="0.25">
      <c r="A6" s="302"/>
      <c r="B6" s="298"/>
      <c r="C6" s="435"/>
      <c r="D6" s="437"/>
      <c r="E6" s="439"/>
      <c r="F6" s="441"/>
      <c r="G6" s="303"/>
    </row>
    <row r="7" spans="1:7" ht="21.9" customHeight="1" x14ac:dyDescent="0.25">
      <c r="A7" s="38"/>
      <c r="B7" s="39"/>
      <c r="C7" s="39"/>
      <c r="D7" s="40"/>
      <c r="E7" s="41"/>
      <c r="F7" s="42"/>
      <c r="G7" s="43"/>
    </row>
    <row r="8" spans="1:7" ht="21.9" customHeight="1" x14ac:dyDescent="0.25">
      <c r="A8" s="38"/>
      <c r="B8" s="39"/>
      <c r="C8" s="39"/>
      <c r="D8" s="40"/>
      <c r="E8" s="41"/>
      <c r="F8" s="42"/>
      <c r="G8" s="43"/>
    </row>
    <row r="9" spans="1:7" ht="15" customHeight="1" x14ac:dyDescent="0.25">
      <c r="A9" s="45"/>
      <c r="B9" s="304"/>
      <c r="C9" s="305"/>
      <c r="D9" s="46"/>
      <c r="E9" s="46"/>
      <c r="F9" s="46"/>
      <c r="G9" s="47"/>
    </row>
    <row r="10" spans="1:7" ht="17.100000000000001" customHeight="1" x14ac:dyDescent="0.25">
      <c r="A10" s="48"/>
      <c r="B10" s="306"/>
      <c r="C10" s="307"/>
      <c r="D10" s="306"/>
      <c r="E10" s="306"/>
      <c r="F10" s="299"/>
      <c r="G10" s="49"/>
    </row>
    <row r="11" spans="1:7" ht="17.100000000000001" customHeight="1" thickBot="1" x14ac:dyDescent="0.3">
      <c r="A11" s="308"/>
      <c r="B11" s="309"/>
      <c r="C11" s="309"/>
      <c r="D11" s="310"/>
      <c r="E11" s="311"/>
      <c r="F11" s="312"/>
      <c r="G11" s="313"/>
    </row>
    <row r="12" spans="1:7" ht="17.100000000000001" customHeight="1" x14ac:dyDescent="0.25">
      <c r="A12" s="442" t="s">
        <v>1</v>
      </c>
      <c r="B12" s="443"/>
      <c r="C12" s="443"/>
      <c r="D12" s="443"/>
      <c r="E12" s="444"/>
      <c r="F12" s="445"/>
      <c r="G12" s="446"/>
    </row>
    <row r="13" spans="1:7" ht="17.100000000000001" customHeight="1" x14ac:dyDescent="0.25">
      <c r="A13" s="447"/>
      <c r="B13" s="448"/>
      <c r="C13" s="448"/>
      <c r="D13" s="448"/>
      <c r="E13" s="448"/>
      <c r="F13" s="448"/>
      <c r="G13" s="449"/>
    </row>
    <row r="14" spans="1:7" ht="17.100000000000001" customHeight="1" x14ac:dyDescent="0.25">
      <c r="A14" s="450"/>
      <c r="B14" s="451"/>
      <c r="C14" s="451"/>
      <c r="D14" s="451"/>
      <c r="E14" s="451"/>
      <c r="F14" s="451"/>
      <c r="G14" s="452"/>
    </row>
    <row r="15" spans="1:7" ht="17.100000000000001" customHeight="1" x14ac:dyDescent="0.25">
      <c r="A15" s="450"/>
      <c r="B15" s="451"/>
      <c r="C15" s="451"/>
      <c r="D15" s="451"/>
      <c r="E15" s="451"/>
      <c r="F15" s="451"/>
      <c r="G15" s="452"/>
    </row>
    <row r="16" spans="1:7" ht="17.100000000000001" customHeight="1" thickBot="1" x14ac:dyDescent="0.3">
      <c r="A16" s="453"/>
      <c r="B16" s="454"/>
      <c r="C16" s="454"/>
      <c r="D16" s="454"/>
      <c r="E16" s="454"/>
      <c r="F16" s="454"/>
      <c r="G16" s="455"/>
    </row>
    <row r="17" spans="1:7" ht="17.100000000000001" customHeight="1" x14ac:dyDescent="0.25">
      <c r="A17" s="38"/>
      <c r="B17" s="39"/>
      <c r="C17" s="39"/>
      <c r="D17" s="40"/>
      <c r="E17" s="41"/>
      <c r="F17" s="42"/>
      <c r="G17" s="43"/>
    </row>
    <row r="18" spans="1:7" ht="17.100000000000001" customHeight="1" x14ac:dyDescent="0.25">
      <c r="A18" s="38"/>
      <c r="B18" s="39"/>
      <c r="C18" s="39"/>
      <c r="D18" s="40"/>
      <c r="E18" s="41"/>
      <c r="F18" s="42"/>
      <c r="G18" s="43"/>
    </row>
    <row r="19" spans="1:7" ht="17.100000000000001" customHeight="1" x14ac:dyDescent="0.25">
      <c r="A19" s="38"/>
      <c r="B19" s="39"/>
      <c r="C19" s="39"/>
      <c r="D19" s="40"/>
      <c r="E19" s="41"/>
      <c r="F19" s="42"/>
      <c r="G19" s="43"/>
    </row>
    <row r="20" spans="1:7" ht="17.100000000000001" customHeight="1" x14ac:dyDescent="0.25">
      <c r="A20" s="38"/>
      <c r="B20" s="39"/>
      <c r="C20" s="39"/>
      <c r="D20" s="40"/>
      <c r="E20" s="41"/>
      <c r="F20" s="42"/>
      <c r="G20" s="43"/>
    </row>
    <row r="21" spans="1:7" ht="17.100000000000001" customHeight="1" x14ac:dyDescent="0.25">
      <c r="A21" s="38"/>
      <c r="B21" s="39"/>
      <c r="C21" s="39"/>
      <c r="D21" s="40"/>
      <c r="E21" s="41"/>
      <c r="F21" s="42"/>
      <c r="G21" s="43"/>
    </row>
    <row r="22" spans="1:7" ht="17.100000000000001" customHeight="1" x14ac:dyDescent="0.25">
      <c r="A22" s="38"/>
      <c r="B22" s="39"/>
      <c r="C22" s="39"/>
      <c r="D22" s="40"/>
      <c r="E22" s="41"/>
      <c r="F22" s="42"/>
      <c r="G22" s="43"/>
    </row>
    <row r="23" spans="1:7" ht="17.100000000000001" customHeight="1" x14ac:dyDescent="0.25">
      <c r="A23" s="38"/>
      <c r="B23" s="39"/>
      <c r="C23" s="39"/>
      <c r="D23" s="40"/>
      <c r="E23" s="41"/>
      <c r="F23" s="42"/>
      <c r="G23" s="43"/>
    </row>
    <row r="24" spans="1:7" ht="17.100000000000001" customHeight="1" x14ac:dyDescent="0.25">
      <c r="A24" s="38"/>
      <c r="B24" s="39"/>
      <c r="C24" s="39"/>
      <c r="D24" s="40"/>
      <c r="E24" s="41"/>
      <c r="F24" s="42"/>
      <c r="G24" s="43"/>
    </row>
    <row r="25" spans="1:7" ht="17.100000000000001" customHeight="1" x14ac:dyDescent="0.25">
      <c r="A25" s="38"/>
      <c r="B25" s="39"/>
      <c r="C25" s="39"/>
      <c r="D25" s="40"/>
      <c r="E25" s="41"/>
      <c r="F25" s="42"/>
      <c r="G25" s="43"/>
    </row>
    <row r="26" spans="1:7" ht="17.100000000000001" customHeight="1" x14ac:dyDescent="0.25">
      <c r="A26" s="38"/>
      <c r="B26" s="39"/>
      <c r="C26" s="39"/>
      <c r="D26" s="40"/>
      <c r="E26" s="41"/>
      <c r="F26" s="42"/>
      <c r="G26" s="43"/>
    </row>
    <row r="27" spans="1:7" ht="17.100000000000001" customHeight="1" x14ac:dyDescent="0.25">
      <c r="A27" s="38"/>
      <c r="B27" s="39"/>
      <c r="C27" s="39"/>
      <c r="D27" s="40"/>
      <c r="E27" s="41"/>
      <c r="F27" s="42"/>
      <c r="G27" s="43"/>
    </row>
    <row r="28" spans="1:7" ht="17.100000000000001" customHeight="1" x14ac:dyDescent="0.25">
      <c r="A28" s="38"/>
      <c r="B28" s="39"/>
      <c r="C28" s="39"/>
      <c r="D28" s="40"/>
      <c r="E28" s="41"/>
      <c r="F28" s="42"/>
      <c r="G28" s="43"/>
    </row>
    <row r="29" spans="1:7" ht="17.100000000000001" customHeight="1" x14ac:dyDescent="0.25">
      <c r="A29" s="38"/>
      <c r="B29" s="39"/>
      <c r="C29" s="39"/>
      <c r="D29" s="40"/>
      <c r="E29" s="41"/>
      <c r="F29" s="42"/>
      <c r="G29" s="43"/>
    </row>
    <row r="30" spans="1:7" ht="17.100000000000001" customHeight="1" x14ac:dyDescent="0.25">
      <c r="A30" s="38"/>
      <c r="B30" s="39"/>
      <c r="C30" s="39"/>
      <c r="D30" s="40"/>
      <c r="E30" s="41"/>
      <c r="F30" s="42"/>
      <c r="G30" s="43"/>
    </row>
    <row r="31" spans="1:7" ht="17.100000000000001" customHeight="1" x14ac:dyDescent="0.25">
      <c r="A31" s="38"/>
      <c r="B31" s="39"/>
      <c r="C31" s="39"/>
      <c r="D31" s="40"/>
      <c r="E31" s="41"/>
      <c r="F31" s="42"/>
      <c r="G31" s="43"/>
    </row>
    <row r="32" spans="1:7" ht="17.100000000000001" customHeight="1" x14ac:dyDescent="0.25">
      <c r="A32" s="38"/>
      <c r="B32" s="39"/>
      <c r="C32" s="39"/>
      <c r="D32" s="40"/>
      <c r="E32" s="41"/>
      <c r="F32" s="42"/>
      <c r="G32" s="43"/>
    </row>
    <row r="33" spans="1:7" ht="17.100000000000001" customHeight="1" x14ac:dyDescent="0.25">
      <c r="A33" s="38"/>
      <c r="B33" s="39"/>
      <c r="C33" s="39"/>
      <c r="D33" s="40"/>
      <c r="E33" s="41"/>
      <c r="F33" s="42"/>
      <c r="G33" s="43"/>
    </row>
    <row r="34" spans="1:7" ht="17.100000000000001" customHeight="1" x14ac:dyDescent="0.25">
      <c r="A34" s="38"/>
      <c r="B34" s="39"/>
      <c r="C34" s="39"/>
      <c r="D34" s="40"/>
      <c r="E34" s="41"/>
      <c r="F34" s="42"/>
      <c r="G34" s="43"/>
    </row>
    <row r="35" spans="1:7" ht="17.100000000000001" customHeight="1" x14ac:dyDescent="0.25">
      <c r="A35" s="38"/>
      <c r="B35" s="39"/>
      <c r="C35" s="39"/>
      <c r="D35" s="40"/>
      <c r="E35" s="41"/>
      <c r="F35" s="42"/>
      <c r="G35" s="43"/>
    </row>
    <row r="36" spans="1:7" ht="17.100000000000001" customHeight="1" x14ac:dyDescent="0.25">
      <c r="A36" s="38"/>
      <c r="B36" s="39"/>
      <c r="C36" s="39"/>
      <c r="D36" s="40"/>
      <c r="E36" s="41"/>
      <c r="F36" s="42"/>
      <c r="G36" s="43"/>
    </row>
    <row r="37" spans="1:7" ht="17.100000000000001" customHeight="1" x14ac:dyDescent="0.25">
      <c r="A37" s="38"/>
      <c r="B37" s="39"/>
      <c r="C37" s="39"/>
      <c r="D37" s="40"/>
      <c r="E37" s="41"/>
      <c r="F37" s="42"/>
      <c r="G37" s="43"/>
    </row>
    <row r="38" spans="1:7" ht="17.100000000000001" customHeight="1" x14ac:dyDescent="0.25">
      <c r="A38" s="38"/>
      <c r="B38" s="39"/>
      <c r="C38" s="39"/>
      <c r="D38" s="40"/>
      <c r="E38" s="41"/>
      <c r="F38" s="42"/>
      <c r="G38" s="43"/>
    </row>
    <row r="39" spans="1:7" ht="17.100000000000001" customHeight="1" x14ac:dyDescent="0.25">
      <c r="A39" s="38"/>
      <c r="B39" s="39"/>
      <c r="C39" s="39"/>
      <c r="D39" s="40"/>
      <c r="E39" s="41"/>
      <c r="F39" s="42"/>
      <c r="G39" s="43"/>
    </row>
    <row r="40" spans="1:7" ht="17.100000000000001" customHeight="1" x14ac:dyDescent="0.25">
      <c r="A40" s="38"/>
      <c r="B40" s="39"/>
      <c r="C40" s="39"/>
      <c r="D40" s="40"/>
      <c r="E40" s="41"/>
      <c r="F40" s="42"/>
      <c r="G40" s="43"/>
    </row>
    <row r="41" spans="1:7" ht="17.100000000000001" customHeight="1" x14ac:dyDescent="0.25">
      <c r="A41" s="38"/>
      <c r="B41" s="39"/>
      <c r="C41" s="39"/>
      <c r="D41" s="40"/>
      <c r="E41" s="41"/>
      <c r="F41" s="42"/>
      <c r="G41" s="43"/>
    </row>
    <row r="42" spans="1:7" ht="17.100000000000001" customHeight="1" x14ac:dyDescent="0.25">
      <c r="A42" s="38"/>
      <c r="B42" s="39"/>
      <c r="C42" s="39"/>
      <c r="D42" s="40"/>
      <c r="E42" s="41"/>
      <c r="F42" s="42"/>
      <c r="G42" s="43"/>
    </row>
    <row r="43" spans="1:7" ht="17.100000000000001" customHeight="1" x14ac:dyDescent="0.25">
      <c r="A43" s="38"/>
      <c r="B43" s="39"/>
      <c r="C43" s="39"/>
      <c r="D43" s="40"/>
      <c r="E43" s="41"/>
      <c r="F43" s="42"/>
      <c r="G43" s="43"/>
    </row>
    <row r="44" spans="1:7" ht="17.100000000000001" customHeight="1" x14ac:dyDescent="0.25">
      <c r="A44" s="38"/>
      <c r="B44" s="39"/>
      <c r="C44" s="39"/>
      <c r="D44" s="40"/>
      <c r="E44" s="41"/>
      <c r="F44" s="42"/>
      <c r="G44" s="43"/>
    </row>
    <row r="45" spans="1:7" ht="17.100000000000001" customHeight="1" x14ac:dyDescent="0.25">
      <c r="A45" s="38"/>
      <c r="B45" s="39"/>
      <c r="C45" s="39"/>
      <c r="D45" s="40"/>
      <c r="E45" s="41"/>
      <c r="F45" s="42"/>
      <c r="G45" s="43"/>
    </row>
    <row r="46" spans="1:7" ht="17.100000000000001" customHeight="1" x14ac:dyDescent="0.25">
      <c r="A46" s="38"/>
      <c r="B46" s="39"/>
      <c r="C46" s="39"/>
      <c r="D46" s="40"/>
      <c r="E46" s="41"/>
      <c r="F46" s="42"/>
      <c r="G46" s="43"/>
    </row>
    <row r="47" spans="1:7" ht="17.100000000000001" customHeight="1" x14ac:dyDescent="0.25">
      <c r="A47" s="38"/>
      <c r="B47" s="39"/>
      <c r="C47" s="39"/>
      <c r="D47" s="40"/>
      <c r="E47" s="41"/>
      <c r="F47" s="42"/>
      <c r="G47" s="43"/>
    </row>
    <row r="48" spans="1:7" ht="17.100000000000001" customHeight="1" x14ac:dyDescent="0.25">
      <c r="A48" s="38"/>
      <c r="B48" s="39"/>
      <c r="C48" s="39"/>
      <c r="D48" s="40"/>
      <c r="E48" s="41"/>
      <c r="F48" s="42"/>
      <c r="G48" s="43"/>
    </row>
    <row r="49" spans="1:7" ht="17.100000000000001" customHeight="1" x14ac:dyDescent="0.25">
      <c r="A49" s="38"/>
      <c r="B49" s="39"/>
      <c r="C49" s="39"/>
      <c r="D49" s="40"/>
      <c r="E49" s="41"/>
      <c r="F49" s="42"/>
      <c r="G49" s="43"/>
    </row>
    <row r="50" spans="1:7" ht="17.100000000000001" customHeight="1" x14ac:dyDescent="0.25">
      <c r="A50" s="38"/>
      <c r="B50" s="39"/>
      <c r="C50" s="39"/>
      <c r="D50" s="40"/>
      <c r="E50" s="41"/>
      <c r="F50" s="42"/>
      <c r="G50" s="43"/>
    </row>
    <row r="51" spans="1:7" ht="17.100000000000001" customHeight="1" x14ac:dyDescent="0.25">
      <c r="A51" s="38"/>
      <c r="B51" s="39"/>
      <c r="C51" s="39"/>
      <c r="D51" s="40"/>
      <c r="E51" s="41"/>
      <c r="F51" s="42"/>
      <c r="G51" s="43"/>
    </row>
    <row r="52" spans="1:7" ht="17.100000000000001" customHeight="1" x14ac:dyDescent="0.25">
      <c r="A52" s="38"/>
      <c r="B52" s="39"/>
      <c r="C52" s="39"/>
      <c r="D52" s="40"/>
      <c r="E52" s="41"/>
      <c r="F52" s="42"/>
      <c r="G52" s="43"/>
    </row>
    <row r="53" spans="1:7" ht="17.100000000000001" customHeight="1" x14ac:dyDescent="0.25">
      <c r="A53" s="38"/>
      <c r="B53" s="39"/>
      <c r="C53" s="39"/>
      <c r="D53" s="40"/>
      <c r="E53" s="41"/>
      <c r="F53" s="42"/>
      <c r="G53" s="43"/>
    </row>
    <row r="54" spans="1:7" ht="17.100000000000001" customHeight="1" x14ac:dyDescent="0.25">
      <c r="A54" s="38"/>
      <c r="B54" s="39"/>
      <c r="C54" s="39"/>
      <c r="D54" s="40"/>
      <c r="E54" s="41"/>
      <c r="F54" s="42"/>
      <c r="G54" s="43"/>
    </row>
    <row r="55" spans="1:7" ht="17.100000000000001" customHeight="1" x14ac:dyDescent="0.25">
      <c r="A55" s="38"/>
      <c r="B55" s="39"/>
      <c r="C55" s="39"/>
      <c r="D55" s="40"/>
      <c r="E55" s="41"/>
      <c r="F55" s="42"/>
      <c r="G55" s="43"/>
    </row>
    <row r="56" spans="1:7" ht="17.100000000000001" customHeight="1" thickBot="1" x14ac:dyDescent="0.3">
      <c r="A56" s="38"/>
      <c r="B56" s="39"/>
      <c r="C56" s="39"/>
      <c r="D56" s="40"/>
      <c r="E56" s="41"/>
      <c r="F56" s="42"/>
      <c r="G56" s="43"/>
    </row>
    <row r="57" spans="1:7" ht="24.9" customHeight="1" thickBot="1" x14ac:dyDescent="0.3">
      <c r="A57" s="456"/>
      <c r="B57" s="457"/>
      <c r="C57" s="457"/>
      <c r="D57" s="457"/>
      <c r="E57" s="457"/>
      <c r="F57" s="457"/>
      <c r="G57" s="458"/>
    </row>
    <row r="58" spans="1:7" ht="9.9" customHeight="1" thickBot="1" x14ac:dyDescent="0.3">
      <c r="A58" s="46"/>
      <c r="B58" s="46"/>
      <c r="C58" s="46"/>
      <c r="D58" s="46"/>
      <c r="E58" s="46"/>
      <c r="F58" s="46"/>
      <c r="G58" s="46"/>
    </row>
    <row r="59" spans="1:7" ht="24.9" customHeight="1" thickBot="1" x14ac:dyDescent="0.3">
      <c r="A59" s="431">
        <v>8</v>
      </c>
      <c r="B59" s="432"/>
      <c r="C59" s="432"/>
      <c r="D59" s="432"/>
      <c r="E59" s="432"/>
      <c r="F59" s="432"/>
      <c r="G59" s="433"/>
    </row>
    <row r="60" spans="1:7" ht="15" customHeight="1" x14ac:dyDescent="0.25">
      <c r="A60" s="50"/>
      <c r="B60" s="50"/>
      <c r="C60" s="50"/>
      <c r="D60" s="50"/>
      <c r="E60" s="50"/>
      <c r="F60" s="50"/>
      <c r="G60" s="50"/>
    </row>
    <row r="61" spans="1:7" ht="15" customHeight="1" x14ac:dyDescent="0.25">
      <c r="A61" s="50"/>
      <c r="B61" s="50"/>
      <c r="C61" s="50"/>
      <c r="D61" s="50"/>
      <c r="E61" s="50"/>
      <c r="F61" s="50"/>
      <c r="G61" s="50"/>
    </row>
    <row r="62" spans="1:7" ht="15" customHeight="1" x14ac:dyDescent="0.25">
      <c r="A62" s="50"/>
      <c r="B62" s="50"/>
      <c r="C62" s="50"/>
      <c r="D62" s="50"/>
      <c r="E62" s="50"/>
      <c r="F62" s="50"/>
      <c r="G62" s="50"/>
    </row>
    <row r="63" spans="1:7" ht="15" customHeight="1" x14ac:dyDescent="0.25">
      <c r="A63" s="50"/>
      <c r="B63" s="50"/>
      <c r="C63" s="50"/>
      <c r="D63" s="50"/>
      <c r="E63" s="50"/>
      <c r="F63" s="50"/>
      <c r="G63" s="50"/>
    </row>
    <row r="64" spans="1:7" x14ac:dyDescent="0.25">
      <c r="A64" s="50"/>
      <c r="B64" s="50"/>
      <c r="C64" s="50"/>
      <c r="D64" s="50"/>
      <c r="E64" s="50"/>
      <c r="F64" s="50"/>
      <c r="G64" s="50"/>
    </row>
    <row r="65" spans="1:7" x14ac:dyDescent="0.25">
      <c r="A65" s="51"/>
      <c r="B65" s="51"/>
      <c r="C65" s="51"/>
      <c r="D65" s="51"/>
      <c r="E65" s="51"/>
      <c r="F65" s="51"/>
      <c r="G65" s="51"/>
    </row>
    <row r="66" spans="1:7" x14ac:dyDescent="0.25">
      <c r="A66" s="51"/>
      <c r="B66" s="51"/>
      <c r="C66" s="51"/>
      <c r="D66" s="51"/>
      <c r="E66" s="51"/>
      <c r="F66" s="51"/>
      <c r="G66" s="51"/>
    </row>
    <row r="67" spans="1:7" x14ac:dyDescent="0.25">
      <c r="A67" s="51"/>
      <c r="B67" s="51"/>
      <c r="C67" s="51"/>
      <c r="D67" s="51"/>
      <c r="E67" s="51"/>
      <c r="F67" s="51"/>
      <c r="G67" s="51"/>
    </row>
    <row r="68" spans="1:7" x14ac:dyDescent="0.25">
      <c r="A68" s="51"/>
      <c r="B68" s="51"/>
      <c r="C68" s="51"/>
      <c r="D68" s="51"/>
      <c r="E68" s="51"/>
      <c r="F68" s="51"/>
      <c r="G68" s="51"/>
    </row>
    <row r="69" spans="1:7" x14ac:dyDescent="0.25">
      <c r="A69" s="51"/>
      <c r="B69" s="51"/>
      <c r="C69" s="51"/>
      <c r="D69" s="51"/>
      <c r="E69" s="51"/>
      <c r="F69" s="51"/>
      <c r="G69" s="51"/>
    </row>
    <row r="70" spans="1:7" x14ac:dyDescent="0.25">
      <c r="A70" s="51"/>
      <c r="B70" s="51"/>
      <c r="C70" s="51"/>
      <c r="D70" s="51"/>
      <c r="E70" s="51"/>
      <c r="F70" s="51"/>
      <c r="G70" s="51"/>
    </row>
    <row r="71" spans="1:7" x14ac:dyDescent="0.25">
      <c r="A71" s="51"/>
      <c r="B71" s="51"/>
      <c r="C71" s="51"/>
      <c r="D71" s="51"/>
      <c r="E71" s="51"/>
      <c r="F71" s="51"/>
      <c r="G71" s="51"/>
    </row>
    <row r="72" spans="1:7" x14ac:dyDescent="0.25">
      <c r="A72" s="51"/>
      <c r="B72" s="51"/>
      <c r="C72" s="51"/>
      <c r="D72" s="51"/>
      <c r="E72" s="51"/>
      <c r="F72" s="51"/>
      <c r="G72" s="51"/>
    </row>
    <row r="73" spans="1:7" x14ac:dyDescent="0.25">
      <c r="A73" s="51"/>
      <c r="B73" s="51"/>
      <c r="C73" s="51"/>
      <c r="D73" s="51"/>
      <c r="E73" s="51"/>
      <c r="F73" s="51"/>
      <c r="G73" s="51"/>
    </row>
    <row r="74" spans="1:7" x14ac:dyDescent="0.25">
      <c r="A74" s="51"/>
      <c r="B74" s="51"/>
      <c r="C74" s="51"/>
      <c r="D74" s="51"/>
      <c r="E74" s="51"/>
      <c r="F74" s="51"/>
      <c r="G74" s="51"/>
    </row>
    <row r="75" spans="1:7" x14ac:dyDescent="0.25">
      <c r="A75" s="51"/>
      <c r="B75" s="51"/>
      <c r="C75" s="51"/>
      <c r="D75" s="51"/>
      <c r="E75" s="51"/>
      <c r="F75" s="51"/>
      <c r="G75" s="51"/>
    </row>
    <row r="76" spans="1:7" x14ac:dyDescent="0.25">
      <c r="A76" s="51"/>
      <c r="B76" s="51"/>
      <c r="C76" s="51"/>
      <c r="D76" s="51"/>
      <c r="E76" s="51"/>
      <c r="F76" s="51"/>
      <c r="G76" s="51"/>
    </row>
    <row r="77" spans="1:7" x14ac:dyDescent="0.25">
      <c r="A77" s="51"/>
      <c r="B77" s="51"/>
      <c r="C77" s="51"/>
      <c r="D77" s="51"/>
      <c r="E77" s="51"/>
      <c r="F77" s="51"/>
      <c r="G77" s="51"/>
    </row>
    <row r="78" spans="1:7" x14ac:dyDescent="0.25">
      <c r="A78" s="51"/>
      <c r="B78" s="51"/>
      <c r="C78" s="51"/>
      <c r="D78" s="51"/>
      <c r="E78" s="51"/>
      <c r="F78" s="51"/>
      <c r="G78" s="51"/>
    </row>
    <row r="79" spans="1:7" x14ac:dyDescent="0.25">
      <c r="A79" s="51"/>
      <c r="B79" s="51"/>
      <c r="C79" s="51"/>
      <c r="D79" s="51"/>
      <c r="E79" s="51"/>
      <c r="F79" s="51"/>
      <c r="G79" s="51"/>
    </row>
    <row r="80" spans="1:7" x14ac:dyDescent="0.25">
      <c r="A80" s="51"/>
      <c r="B80" s="51"/>
      <c r="C80" s="51"/>
      <c r="D80" s="51"/>
      <c r="E80" s="51"/>
      <c r="F80" s="51"/>
      <c r="G80" s="51"/>
    </row>
    <row r="81" spans="1:7" x14ac:dyDescent="0.25">
      <c r="A81" s="51"/>
      <c r="B81" s="51"/>
      <c r="C81" s="51"/>
      <c r="D81" s="51"/>
      <c r="E81" s="51"/>
      <c r="F81" s="51"/>
      <c r="G81" s="51"/>
    </row>
    <row r="82" spans="1:7" x14ac:dyDescent="0.25">
      <c r="A82" s="51"/>
      <c r="B82" s="51"/>
      <c r="C82" s="51"/>
      <c r="D82" s="51"/>
      <c r="E82" s="51"/>
      <c r="F82" s="51"/>
      <c r="G82" s="51"/>
    </row>
    <row r="83" spans="1:7" x14ac:dyDescent="0.25">
      <c r="A83" s="51"/>
      <c r="B83" s="51"/>
      <c r="C83" s="51"/>
      <c r="D83" s="51"/>
      <c r="E83" s="51"/>
      <c r="F83" s="51"/>
      <c r="G83" s="51"/>
    </row>
    <row r="84" spans="1:7" x14ac:dyDescent="0.25">
      <c r="A84" s="51"/>
      <c r="B84" s="51"/>
      <c r="C84" s="51"/>
      <c r="D84" s="51"/>
      <c r="E84" s="51"/>
      <c r="F84" s="51"/>
      <c r="G84" s="51"/>
    </row>
    <row r="85" spans="1:7" x14ac:dyDescent="0.25">
      <c r="A85" s="51"/>
      <c r="B85" s="51"/>
      <c r="C85" s="51"/>
      <c r="D85" s="51"/>
      <c r="E85" s="51"/>
      <c r="F85" s="51"/>
      <c r="G85" s="51"/>
    </row>
    <row r="86" spans="1:7" x14ac:dyDescent="0.25">
      <c r="A86" s="51"/>
      <c r="B86" s="51"/>
      <c r="C86" s="51"/>
      <c r="D86" s="51"/>
      <c r="E86" s="51"/>
      <c r="F86" s="51"/>
      <c r="G86" s="51"/>
    </row>
    <row r="87" spans="1:7" x14ac:dyDescent="0.25">
      <c r="A87" s="51"/>
      <c r="B87" s="51"/>
      <c r="C87" s="51"/>
      <c r="D87" s="51"/>
      <c r="E87" s="51"/>
      <c r="F87" s="51"/>
      <c r="G87" s="51"/>
    </row>
    <row r="88" spans="1:7" x14ac:dyDescent="0.25">
      <c r="A88" s="51"/>
      <c r="B88" s="51"/>
      <c r="C88" s="51"/>
      <c r="D88" s="51"/>
      <c r="E88" s="51"/>
      <c r="F88" s="51"/>
      <c r="G88" s="51"/>
    </row>
    <row r="89" spans="1:7" x14ac:dyDescent="0.25">
      <c r="A89" s="51"/>
      <c r="B89" s="51"/>
      <c r="C89" s="51"/>
      <c r="D89" s="51"/>
      <c r="E89" s="51"/>
      <c r="F89" s="51"/>
      <c r="G89" s="51"/>
    </row>
    <row r="90" spans="1:7" x14ac:dyDescent="0.25">
      <c r="A90" s="51"/>
      <c r="B90" s="51"/>
      <c r="C90" s="51"/>
      <c r="D90" s="51"/>
      <c r="E90" s="51"/>
      <c r="F90" s="51"/>
      <c r="G90" s="51"/>
    </row>
    <row r="91" spans="1:7" x14ac:dyDescent="0.25">
      <c r="A91" s="51"/>
      <c r="B91" s="51"/>
      <c r="C91" s="51"/>
      <c r="D91" s="51"/>
      <c r="E91" s="51"/>
      <c r="F91" s="51"/>
      <c r="G91" s="51"/>
    </row>
    <row r="92" spans="1:7" x14ac:dyDescent="0.25">
      <c r="A92" s="51"/>
      <c r="B92" s="51"/>
      <c r="C92" s="51"/>
      <c r="D92" s="51"/>
      <c r="E92" s="51"/>
      <c r="F92" s="51"/>
      <c r="G92" s="51"/>
    </row>
    <row r="93" spans="1:7" x14ac:dyDescent="0.25">
      <c r="A93" s="51"/>
      <c r="B93" s="51"/>
      <c r="C93" s="51"/>
      <c r="D93" s="51"/>
      <c r="E93" s="51"/>
      <c r="F93" s="51"/>
      <c r="G93" s="51"/>
    </row>
    <row r="94" spans="1:7" x14ac:dyDescent="0.25">
      <c r="A94" s="51"/>
      <c r="B94" s="51"/>
      <c r="C94" s="51"/>
      <c r="D94" s="51"/>
      <c r="E94" s="51"/>
      <c r="F94" s="51"/>
      <c r="G94" s="51"/>
    </row>
    <row r="95" spans="1:7" x14ac:dyDescent="0.25">
      <c r="A95" s="51"/>
      <c r="B95" s="51"/>
      <c r="C95" s="51"/>
      <c r="D95" s="51"/>
      <c r="E95" s="51"/>
      <c r="F95" s="51"/>
      <c r="G95" s="51"/>
    </row>
    <row r="96" spans="1:7" x14ac:dyDescent="0.25">
      <c r="A96" s="51"/>
      <c r="B96" s="51"/>
      <c r="C96" s="51"/>
      <c r="D96" s="51"/>
      <c r="E96" s="51"/>
      <c r="F96" s="51"/>
      <c r="G96" s="51"/>
    </row>
    <row r="97" spans="1:7" x14ac:dyDescent="0.25">
      <c r="A97" s="51"/>
      <c r="B97" s="51"/>
      <c r="C97" s="51"/>
      <c r="D97" s="51"/>
      <c r="E97" s="51"/>
      <c r="F97" s="51"/>
      <c r="G97" s="51"/>
    </row>
    <row r="98" spans="1:7" x14ac:dyDescent="0.25">
      <c r="A98" s="51"/>
      <c r="B98" s="51"/>
      <c r="C98" s="51"/>
      <c r="D98" s="51"/>
      <c r="E98" s="51"/>
      <c r="F98" s="51"/>
      <c r="G98" s="51"/>
    </row>
    <row r="99" spans="1:7" x14ac:dyDescent="0.25">
      <c r="A99" s="51"/>
      <c r="B99" s="51"/>
      <c r="C99" s="51"/>
      <c r="D99" s="51"/>
      <c r="E99" s="51"/>
      <c r="F99" s="51"/>
      <c r="G99" s="51"/>
    </row>
    <row r="100" spans="1:7" x14ac:dyDescent="0.25">
      <c r="A100" s="51"/>
      <c r="B100" s="51"/>
      <c r="C100" s="51"/>
      <c r="D100" s="51"/>
      <c r="E100" s="51"/>
      <c r="F100" s="51"/>
      <c r="G100" s="51"/>
    </row>
    <row r="101" spans="1:7" x14ac:dyDescent="0.25">
      <c r="A101" s="51"/>
      <c r="B101" s="51"/>
      <c r="C101" s="51"/>
      <c r="D101" s="51"/>
      <c r="E101" s="51"/>
      <c r="F101" s="51"/>
      <c r="G101" s="51"/>
    </row>
    <row r="102" spans="1:7" x14ac:dyDescent="0.25">
      <c r="A102" s="51"/>
      <c r="B102" s="51"/>
      <c r="C102" s="51"/>
      <c r="D102" s="51"/>
      <c r="E102" s="51"/>
      <c r="F102" s="51"/>
      <c r="G102" s="51"/>
    </row>
    <row r="103" spans="1:7" x14ac:dyDescent="0.25">
      <c r="A103" s="51"/>
      <c r="B103" s="51"/>
      <c r="C103" s="51"/>
      <c r="D103" s="51"/>
      <c r="E103" s="51"/>
      <c r="F103" s="51"/>
      <c r="G103" s="51"/>
    </row>
    <row r="104" spans="1:7" x14ac:dyDescent="0.25">
      <c r="A104" s="51"/>
      <c r="B104" s="51"/>
      <c r="C104" s="51"/>
      <c r="D104" s="51"/>
      <c r="E104" s="51"/>
      <c r="F104" s="51"/>
      <c r="G104" s="51"/>
    </row>
    <row r="105" spans="1:7" x14ac:dyDescent="0.25">
      <c r="A105" s="51"/>
      <c r="B105" s="51"/>
      <c r="C105" s="51"/>
      <c r="D105" s="51"/>
      <c r="E105" s="51"/>
      <c r="F105" s="51"/>
      <c r="G105" s="51"/>
    </row>
    <row r="106" spans="1:7" x14ac:dyDescent="0.25">
      <c r="A106" s="51"/>
      <c r="B106" s="51"/>
      <c r="C106" s="51"/>
      <c r="D106" s="51"/>
      <c r="E106" s="51"/>
      <c r="F106" s="51"/>
      <c r="G106" s="51"/>
    </row>
    <row r="107" spans="1:7" x14ac:dyDescent="0.25">
      <c r="A107" s="51"/>
      <c r="B107" s="51"/>
      <c r="C107" s="51"/>
      <c r="D107" s="51"/>
      <c r="E107" s="51"/>
      <c r="F107" s="51"/>
      <c r="G107" s="51"/>
    </row>
    <row r="108" spans="1:7" x14ac:dyDescent="0.25">
      <c r="A108" s="51"/>
      <c r="B108" s="51"/>
      <c r="C108" s="51"/>
      <c r="D108" s="51"/>
      <c r="E108" s="51"/>
      <c r="F108" s="51"/>
      <c r="G108" s="51"/>
    </row>
    <row r="109" spans="1:7" x14ac:dyDescent="0.25">
      <c r="A109" s="51"/>
      <c r="B109" s="51"/>
      <c r="C109" s="51"/>
      <c r="D109" s="51"/>
      <c r="E109" s="51"/>
      <c r="F109" s="51"/>
      <c r="G109" s="51"/>
    </row>
    <row r="110" spans="1:7" x14ac:dyDescent="0.25">
      <c r="A110" s="51"/>
      <c r="B110" s="51"/>
      <c r="C110" s="51"/>
      <c r="D110" s="51"/>
      <c r="E110" s="51"/>
      <c r="F110" s="51"/>
      <c r="G110" s="51"/>
    </row>
    <row r="111" spans="1:7" x14ac:dyDescent="0.25">
      <c r="A111" s="51"/>
      <c r="B111" s="51"/>
      <c r="C111" s="51"/>
      <c r="D111" s="51"/>
      <c r="E111" s="51"/>
      <c r="F111" s="51"/>
      <c r="G111" s="51"/>
    </row>
    <row r="112" spans="1:7" x14ac:dyDescent="0.25">
      <c r="A112" s="51"/>
      <c r="B112" s="51"/>
      <c r="C112" s="51"/>
      <c r="D112" s="51"/>
      <c r="E112" s="51"/>
      <c r="F112" s="51"/>
      <c r="G112" s="51"/>
    </row>
    <row r="113" spans="1:7" x14ac:dyDescent="0.25">
      <c r="A113" s="51"/>
      <c r="B113" s="51"/>
      <c r="C113" s="51"/>
      <c r="D113" s="51"/>
      <c r="E113" s="51"/>
      <c r="F113" s="51"/>
      <c r="G113" s="51"/>
    </row>
    <row r="114" spans="1:7" x14ac:dyDescent="0.25">
      <c r="A114" s="51"/>
      <c r="B114" s="51"/>
      <c r="C114" s="51"/>
      <c r="D114" s="51"/>
      <c r="E114" s="51"/>
      <c r="F114" s="51"/>
      <c r="G114" s="51"/>
    </row>
    <row r="115" spans="1:7" x14ac:dyDescent="0.25">
      <c r="A115" s="51"/>
      <c r="B115" s="51"/>
      <c r="C115" s="51"/>
      <c r="D115" s="51"/>
      <c r="E115" s="51"/>
      <c r="F115" s="51"/>
      <c r="G115" s="51"/>
    </row>
    <row r="116" spans="1:7" x14ac:dyDescent="0.25">
      <c r="A116" s="51"/>
      <c r="B116" s="51"/>
      <c r="C116" s="51"/>
      <c r="D116" s="51"/>
      <c r="E116" s="51"/>
      <c r="F116" s="51"/>
      <c r="G116" s="51"/>
    </row>
    <row r="117" spans="1:7" x14ac:dyDescent="0.25">
      <c r="A117" s="51"/>
      <c r="B117" s="51"/>
      <c r="C117" s="51"/>
      <c r="D117" s="51"/>
      <c r="E117" s="51"/>
      <c r="F117" s="51"/>
      <c r="G117" s="51"/>
    </row>
    <row r="118" spans="1:7" x14ac:dyDescent="0.25">
      <c r="A118" s="51"/>
      <c r="B118" s="51"/>
      <c r="C118" s="51"/>
      <c r="D118" s="51"/>
      <c r="E118" s="51"/>
      <c r="F118" s="51"/>
      <c r="G118" s="51"/>
    </row>
    <row r="119" spans="1:7" x14ac:dyDescent="0.25">
      <c r="A119" s="51"/>
      <c r="B119" s="51"/>
      <c r="C119" s="51"/>
      <c r="D119" s="51"/>
      <c r="E119" s="51"/>
      <c r="F119" s="51"/>
      <c r="G119" s="51"/>
    </row>
    <row r="120" spans="1:7" x14ac:dyDescent="0.25">
      <c r="A120" s="51"/>
      <c r="B120" s="51"/>
      <c r="C120" s="51"/>
      <c r="D120" s="51"/>
      <c r="E120" s="51"/>
      <c r="F120" s="51"/>
      <c r="G120" s="51"/>
    </row>
    <row r="121" spans="1:7" x14ac:dyDescent="0.25">
      <c r="A121" s="51"/>
      <c r="B121" s="51"/>
      <c r="C121" s="51"/>
      <c r="D121" s="51"/>
      <c r="E121" s="51"/>
      <c r="F121" s="51"/>
      <c r="G121" s="51"/>
    </row>
    <row r="122" spans="1:7" x14ac:dyDescent="0.25">
      <c r="A122" s="51"/>
      <c r="B122" s="51"/>
      <c r="C122" s="51"/>
      <c r="D122" s="51"/>
      <c r="E122" s="51"/>
      <c r="F122" s="51"/>
      <c r="G122" s="51"/>
    </row>
    <row r="123" spans="1:7" x14ac:dyDescent="0.25">
      <c r="A123" s="51"/>
      <c r="B123" s="51"/>
      <c r="C123" s="51"/>
      <c r="D123" s="51"/>
      <c r="E123" s="51"/>
      <c r="F123" s="51"/>
      <c r="G123" s="51"/>
    </row>
    <row r="124" spans="1:7" x14ac:dyDescent="0.25">
      <c r="A124" s="51"/>
      <c r="B124" s="51"/>
      <c r="C124" s="51"/>
      <c r="D124" s="51"/>
      <c r="E124" s="51"/>
      <c r="F124" s="51"/>
      <c r="G124" s="51"/>
    </row>
    <row r="125" spans="1:7" x14ac:dyDescent="0.25">
      <c r="A125" s="51"/>
      <c r="B125" s="51"/>
      <c r="C125" s="51"/>
      <c r="D125" s="51"/>
      <c r="E125" s="51"/>
      <c r="F125" s="51"/>
      <c r="G125" s="51"/>
    </row>
    <row r="126" spans="1:7" x14ac:dyDescent="0.25">
      <c r="A126" s="51"/>
      <c r="B126" s="51"/>
      <c r="C126" s="51"/>
      <c r="D126" s="51"/>
      <c r="E126" s="51"/>
      <c r="F126" s="51"/>
      <c r="G126" s="51"/>
    </row>
    <row r="127" spans="1:7" x14ac:dyDescent="0.25">
      <c r="A127" s="51"/>
      <c r="B127" s="51"/>
      <c r="C127" s="51"/>
      <c r="D127" s="51"/>
      <c r="E127" s="51"/>
      <c r="F127" s="51"/>
      <c r="G127" s="51"/>
    </row>
    <row r="128" spans="1:7" x14ac:dyDescent="0.25">
      <c r="A128" s="51"/>
      <c r="B128" s="51"/>
      <c r="C128" s="51"/>
      <c r="D128" s="51"/>
      <c r="E128" s="51"/>
      <c r="F128" s="51"/>
      <c r="G128" s="51"/>
    </row>
    <row r="129" spans="1:7" x14ac:dyDescent="0.25">
      <c r="A129" s="51"/>
      <c r="B129" s="51"/>
      <c r="C129" s="51"/>
      <c r="D129" s="51"/>
      <c r="E129" s="51"/>
      <c r="F129" s="51"/>
      <c r="G129" s="51"/>
    </row>
    <row r="130" spans="1:7" x14ac:dyDescent="0.25">
      <c r="A130" s="51"/>
      <c r="B130" s="51"/>
      <c r="C130" s="51"/>
      <c r="D130" s="51"/>
      <c r="E130" s="51"/>
      <c r="F130" s="51"/>
      <c r="G130" s="51"/>
    </row>
    <row r="131" spans="1:7" x14ac:dyDescent="0.25">
      <c r="A131" s="51"/>
      <c r="B131" s="51"/>
      <c r="C131" s="51"/>
      <c r="D131" s="51"/>
      <c r="E131" s="51"/>
      <c r="F131" s="51"/>
      <c r="G131" s="51"/>
    </row>
    <row r="132" spans="1:7" x14ac:dyDescent="0.25">
      <c r="A132" s="51"/>
      <c r="B132" s="51"/>
      <c r="C132" s="51"/>
      <c r="D132" s="51"/>
      <c r="E132" s="51"/>
      <c r="F132" s="51"/>
      <c r="G132" s="51"/>
    </row>
    <row r="133" spans="1:7" x14ac:dyDescent="0.25">
      <c r="A133" s="51"/>
      <c r="B133" s="51"/>
      <c r="C133" s="51"/>
      <c r="D133" s="51"/>
      <c r="E133" s="51"/>
      <c r="F133" s="51"/>
      <c r="G133" s="51"/>
    </row>
    <row r="134" spans="1:7" x14ac:dyDescent="0.25">
      <c r="A134" s="51"/>
      <c r="B134" s="51"/>
      <c r="C134" s="51"/>
      <c r="D134" s="51"/>
      <c r="E134" s="51"/>
      <c r="F134" s="51"/>
      <c r="G134" s="51"/>
    </row>
    <row r="135" spans="1:7" x14ac:dyDescent="0.25">
      <c r="A135" s="51"/>
      <c r="B135" s="51"/>
      <c r="C135" s="51"/>
      <c r="D135" s="51"/>
      <c r="E135" s="51"/>
      <c r="F135" s="51"/>
      <c r="G135" s="51"/>
    </row>
    <row r="136" spans="1:7" x14ac:dyDescent="0.25">
      <c r="A136" s="51"/>
      <c r="B136" s="51"/>
      <c r="C136" s="51"/>
      <c r="D136" s="51"/>
      <c r="E136" s="51"/>
      <c r="F136" s="51"/>
      <c r="G136" s="51"/>
    </row>
    <row r="137" spans="1:7" x14ac:dyDescent="0.25">
      <c r="A137" s="51"/>
      <c r="B137" s="51"/>
      <c r="C137" s="51"/>
      <c r="D137" s="51"/>
      <c r="E137" s="51"/>
      <c r="F137" s="51"/>
      <c r="G137" s="51"/>
    </row>
    <row r="138" spans="1:7" x14ac:dyDescent="0.25">
      <c r="A138" s="51"/>
      <c r="B138" s="51"/>
      <c r="C138" s="51"/>
      <c r="D138" s="51"/>
      <c r="E138" s="51"/>
      <c r="F138" s="51"/>
      <c r="G138" s="51"/>
    </row>
    <row r="139" spans="1:7" x14ac:dyDescent="0.25">
      <c r="A139" s="51"/>
      <c r="B139" s="51"/>
      <c r="C139" s="51"/>
      <c r="D139" s="51"/>
      <c r="E139" s="51"/>
      <c r="F139" s="51"/>
      <c r="G139" s="51"/>
    </row>
    <row r="140" spans="1:7" x14ac:dyDescent="0.25">
      <c r="A140" s="51"/>
      <c r="B140" s="51"/>
      <c r="C140" s="51"/>
      <c r="D140" s="51"/>
      <c r="E140" s="51"/>
      <c r="F140" s="51"/>
      <c r="G140" s="51"/>
    </row>
    <row r="141" spans="1:7" x14ac:dyDescent="0.25">
      <c r="A141" s="51"/>
      <c r="B141" s="51"/>
      <c r="C141" s="51"/>
      <c r="D141" s="51"/>
      <c r="E141" s="51"/>
      <c r="F141" s="51"/>
      <c r="G141" s="51"/>
    </row>
    <row r="142" spans="1:7" x14ac:dyDescent="0.25">
      <c r="A142" s="51"/>
      <c r="B142" s="51"/>
      <c r="C142" s="51"/>
      <c r="D142" s="51"/>
      <c r="E142" s="51"/>
      <c r="F142" s="51"/>
      <c r="G142" s="51"/>
    </row>
    <row r="143" spans="1:7" x14ac:dyDescent="0.25">
      <c r="A143" s="51"/>
      <c r="B143" s="51"/>
      <c r="C143" s="51"/>
      <c r="D143" s="51"/>
      <c r="E143" s="51"/>
      <c r="F143" s="51"/>
      <c r="G143" s="51"/>
    </row>
    <row r="144" spans="1:7" x14ac:dyDescent="0.25">
      <c r="A144" s="51"/>
      <c r="B144" s="51"/>
      <c r="C144" s="51"/>
      <c r="D144" s="51"/>
      <c r="E144" s="51"/>
      <c r="F144" s="51"/>
      <c r="G144" s="51"/>
    </row>
    <row r="145" spans="1:7" x14ac:dyDescent="0.25">
      <c r="A145" s="51"/>
      <c r="B145" s="51"/>
      <c r="C145" s="51"/>
      <c r="D145" s="51"/>
      <c r="E145" s="51"/>
      <c r="F145" s="51"/>
      <c r="G145" s="51"/>
    </row>
    <row r="146" spans="1:7" x14ac:dyDescent="0.25">
      <c r="A146" s="51"/>
      <c r="B146" s="51"/>
      <c r="C146" s="51"/>
      <c r="D146" s="51"/>
      <c r="E146" s="51"/>
      <c r="F146" s="51"/>
      <c r="G146" s="51"/>
    </row>
    <row r="147" spans="1:7" x14ac:dyDescent="0.25">
      <c r="A147" s="51"/>
      <c r="B147" s="51"/>
      <c r="C147" s="51"/>
      <c r="D147" s="51"/>
      <c r="E147" s="51"/>
      <c r="F147" s="51"/>
      <c r="G147" s="51"/>
    </row>
    <row r="148" spans="1:7" x14ac:dyDescent="0.25">
      <c r="A148" s="51"/>
      <c r="B148" s="51"/>
      <c r="C148" s="51"/>
      <c r="D148" s="51"/>
      <c r="E148" s="51"/>
      <c r="F148" s="51"/>
      <c r="G148" s="51"/>
    </row>
    <row r="149" spans="1:7" x14ac:dyDescent="0.25">
      <c r="A149" s="51"/>
      <c r="B149" s="51"/>
      <c r="C149" s="51"/>
      <c r="D149" s="51"/>
      <c r="E149" s="51"/>
      <c r="F149" s="51"/>
      <c r="G149" s="51"/>
    </row>
    <row r="150" spans="1:7" x14ac:dyDescent="0.25">
      <c r="A150" s="51"/>
      <c r="B150" s="51"/>
      <c r="C150" s="51"/>
      <c r="D150" s="51"/>
      <c r="E150" s="51"/>
      <c r="F150" s="51"/>
      <c r="G150" s="51"/>
    </row>
    <row r="151" spans="1:7" x14ac:dyDescent="0.25">
      <c r="A151" s="51"/>
      <c r="B151" s="51"/>
      <c r="C151" s="51"/>
      <c r="D151" s="51"/>
      <c r="E151" s="51"/>
      <c r="F151" s="51"/>
      <c r="G151" s="51"/>
    </row>
    <row r="152" spans="1:7" x14ac:dyDescent="0.25">
      <c r="A152" s="51"/>
      <c r="B152" s="51"/>
      <c r="C152" s="51"/>
      <c r="D152" s="51"/>
      <c r="E152" s="51"/>
      <c r="F152" s="51"/>
      <c r="G152" s="51"/>
    </row>
    <row r="153" spans="1:7" x14ac:dyDescent="0.25">
      <c r="A153" s="51"/>
      <c r="B153" s="51"/>
      <c r="C153" s="51"/>
      <c r="D153" s="51"/>
      <c r="E153" s="51"/>
      <c r="F153" s="51"/>
      <c r="G153" s="51"/>
    </row>
    <row r="154" spans="1:7" x14ac:dyDescent="0.25">
      <c r="A154" s="51"/>
      <c r="B154" s="51"/>
      <c r="C154" s="51"/>
      <c r="D154" s="51"/>
      <c r="E154" s="51"/>
      <c r="F154" s="51"/>
      <c r="G154" s="51"/>
    </row>
    <row r="155" spans="1:7" x14ac:dyDescent="0.25">
      <c r="A155" s="51"/>
      <c r="B155" s="51"/>
      <c r="C155" s="51"/>
      <c r="D155" s="51"/>
      <c r="E155" s="51"/>
      <c r="F155" s="51"/>
      <c r="G155" s="51"/>
    </row>
    <row r="156" spans="1:7" x14ac:dyDescent="0.25">
      <c r="A156" s="51"/>
      <c r="B156" s="51"/>
      <c r="C156" s="51"/>
      <c r="D156" s="51"/>
      <c r="E156" s="51"/>
      <c r="F156" s="51"/>
      <c r="G156" s="51"/>
    </row>
    <row r="157" spans="1:7" x14ac:dyDescent="0.25">
      <c r="A157" s="51"/>
      <c r="B157" s="51"/>
      <c r="C157" s="51"/>
      <c r="D157" s="51"/>
      <c r="E157" s="51"/>
      <c r="F157" s="51"/>
      <c r="G157" s="51"/>
    </row>
    <row r="158" spans="1:7" x14ac:dyDescent="0.25">
      <c r="A158" s="51"/>
      <c r="B158" s="51"/>
      <c r="C158" s="51"/>
      <c r="D158" s="51"/>
      <c r="E158" s="51"/>
      <c r="F158" s="51"/>
      <c r="G158" s="51"/>
    </row>
    <row r="159" spans="1:7" x14ac:dyDescent="0.25">
      <c r="A159" s="51"/>
      <c r="B159" s="51"/>
      <c r="C159" s="51"/>
      <c r="D159" s="51"/>
      <c r="E159" s="51"/>
      <c r="F159" s="51"/>
      <c r="G159" s="51"/>
    </row>
    <row r="160" spans="1:7" x14ac:dyDescent="0.25">
      <c r="A160" s="51"/>
      <c r="B160" s="51"/>
      <c r="C160" s="51"/>
      <c r="D160" s="51"/>
      <c r="E160" s="51"/>
      <c r="F160" s="51"/>
      <c r="G160" s="51"/>
    </row>
    <row r="161" spans="1:7" x14ac:dyDescent="0.25">
      <c r="A161" s="51"/>
      <c r="B161" s="51"/>
      <c r="C161" s="51"/>
      <c r="D161" s="51"/>
      <c r="E161" s="51"/>
      <c r="F161" s="51"/>
      <c r="G161" s="51"/>
    </row>
    <row r="162" spans="1:7" x14ac:dyDescent="0.25">
      <c r="A162" s="51"/>
      <c r="B162" s="51"/>
      <c r="C162" s="51"/>
      <c r="D162" s="51"/>
      <c r="E162" s="51"/>
      <c r="F162" s="51"/>
      <c r="G162" s="51"/>
    </row>
    <row r="163" spans="1:7" x14ac:dyDescent="0.25">
      <c r="A163" s="51"/>
      <c r="B163" s="51"/>
      <c r="C163" s="51"/>
      <c r="D163" s="51"/>
      <c r="E163" s="51"/>
      <c r="F163" s="51"/>
      <c r="G163" s="51"/>
    </row>
    <row r="164" spans="1:7" x14ac:dyDescent="0.25">
      <c r="A164" s="51"/>
      <c r="B164" s="51"/>
      <c r="C164" s="51"/>
      <c r="D164" s="51"/>
      <c r="E164" s="51"/>
      <c r="F164" s="51"/>
      <c r="G164" s="51"/>
    </row>
    <row r="165" spans="1:7" x14ac:dyDescent="0.25">
      <c r="A165" s="51"/>
      <c r="B165" s="51"/>
      <c r="C165" s="51"/>
      <c r="D165" s="51"/>
      <c r="E165" s="51"/>
      <c r="F165" s="51"/>
      <c r="G165" s="51"/>
    </row>
    <row r="166" spans="1:7" x14ac:dyDescent="0.25">
      <c r="A166" s="51"/>
      <c r="B166" s="51"/>
      <c r="C166" s="51"/>
      <c r="D166" s="51"/>
      <c r="E166" s="51"/>
      <c r="F166" s="51"/>
      <c r="G166" s="51"/>
    </row>
    <row r="167" spans="1:7" x14ac:dyDescent="0.25">
      <c r="A167" s="51"/>
      <c r="B167" s="51"/>
      <c r="C167" s="51"/>
      <c r="D167" s="51"/>
      <c r="E167" s="51"/>
      <c r="F167" s="51"/>
      <c r="G167" s="51"/>
    </row>
    <row r="168" spans="1:7" x14ac:dyDescent="0.25">
      <c r="A168" s="51"/>
      <c r="B168" s="51"/>
      <c r="C168" s="51"/>
      <c r="D168" s="51"/>
      <c r="E168" s="51"/>
      <c r="F168" s="51"/>
      <c r="G168" s="51"/>
    </row>
    <row r="169" spans="1:7" x14ac:dyDescent="0.25">
      <c r="A169" s="51"/>
      <c r="B169" s="51"/>
      <c r="C169" s="51"/>
      <c r="D169" s="51"/>
      <c r="E169" s="51"/>
      <c r="F169" s="51"/>
      <c r="G169" s="51"/>
    </row>
    <row r="170" spans="1:7" x14ac:dyDescent="0.25">
      <c r="A170" s="51"/>
      <c r="B170" s="51"/>
      <c r="C170" s="51"/>
      <c r="D170" s="51"/>
      <c r="E170" s="51"/>
      <c r="F170" s="51"/>
      <c r="G170" s="51"/>
    </row>
    <row r="171" spans="1:7" x14ac:dyDescent="0.25">
      <c r="A171" s="51"/>
      <c r="B171" s="51"/>
      <c r="C171" s="51"/>
      <c r="D171" s="51"/>
      <c r="E171" s="51"/>
      <c r="F171" s="51"/>
      <c r="G171" s="51"/>
    </row>
    <row r="172" spans="1:7" x14ac:dyDescent="0.25">
      <c r="A172" s="51"/>
      <c r="B172" s="51"/>
      <c r="C172" s="51"/>
      <c r="D172" s="51"/>
      <c r="E172" s="51"/>
      <c r="F172" s="51"/>
      <c r="G172" s="51"/>
    </row>
    <row r="173" spans="1:7" x14ac:dyDescent="0.25">
      <c r="A173" s="51"/>
      <c r="B173" s="51"/>
      <c r="C173" s="51"/>
      <c r="D173" s="51"/>
      <c r="E173" s="51"/>
      <c r="F173" s="51"/>
      <c r="G173" s="51"/>
    </row>
    <row r="174" spans="1:7" x14ac:dyDescent="0.25">
      <c r="A174" s="51"/>
      <c r="B174" s="51"/>
      <c r="C174" s="51"/>
      <c r="D174" s="51"/>
      <c r="E174" s="51"/>
      <c r="F174" s="51"/>
      <c r="G174" s="51"/>
    </row>
    <row r="175" spans="1:7" x14ac:dyDescent="0.25">
      <c r="A175" s="51"/>
      <c r="B175" s="51"/>
      <c r="C175" s="51"/>
      <c r="D175" s="51"/>
      <c r="E175" s="51"/>
      <c r="F175" s="51"/>
      <c r="G175" s="51"/>
    </row>
    <row r="176" spans="1:7" x14ac:dyDescent="0.25">
      <c r="A176" s="51"/>
      <c r="B176" s="51"/>
      <c r="C176" s="51"/>
      <c r="D176" s="51"/>
      <c r="E176" s="51"/>
      <c r="F176" s="51"/>
      <c r="G176" s="51"/>
    </row>
    <row r="177" spans="1:7" x14ac:dyDescent="0.25">
      <c r="A177" s="51"/>
      <c r="B177" s="51"/>
      <c r="C177" s="51"/>
      <c r="D177" s="51"/>
      <c r="E177" s="51"/>
      <c r="F177" s="51"/>
      <c r="G177" s="51"/>
    </row>
    <row r="178" spans="1:7" x14ac:dyDescent="0.25">
      <c r="A178" s="51"/>
      <c r="B178" s="51"/>
      <c r="C178" s="51"/>
      <c r="D178" s="51"/>
      <c r="E178" s="51"/>
      <c r="F178" s="51"/>
      <c r="G178" s="51"/>
    </row>
    <row r="179" spans="1:7" x14ac:dyDescent="0.25">
      <c r="A179" s="51"/>
      <c r="B179" s="51"/>
      <c r="C179" s="51"/>
      <c r="D179" s="51"/>
      <c r="E179" s="51"/>
      <c r="F179" s="51"/>
      <c r="G179" s="51"/>
    </row>
    <row r="180" spans="1:7" x14ac:dyDescent="0.25">
      <c r="A180" s="51"/>
      <c r="B180" s="51"/>
      <c r="C180" s="51"/>
      <c r="D180" s="51"/>
      <c r="E180" s="51"/>
      <c r="F180" s="51"/>
      <c r="G180" s="51"/>
    </row>
    <row r="181" spans="1:7" x14ac:dyDescent="0.25">
      <c r="A181" s="51"/>
      <c r="B181" s="51"/>
      <c r="C181" s="51"/>
      <c r="D181" s="51"/>
      <c r="E181" s="51"/>
      <c r="F181" s="51"/>
      <c r="G181" s="51"/>
    </row>
    <row r="182" spans="1:7" x14ac:dyDescent="0.25">
      <c r="A182" s="51"/>
      <c r="B182" s="51"/>
      <c r="C182" s="51"/>
      <c r="D182" s="51"/>
      <c r="E182" s="51"/>
      <c r="F182" s="51"/>
      <c r="G182" s="51"/>
    </row>
    <row r="183" spans="1:7" x14ac:dyDescent="0.25">
      <c r="A183" s="51"/>
      <c r="B183" s="51"/>
      <c r="C183" s="51"/>
      <c r="D183" s="51"/>
      <c r="E183" s="51"/>
      <c r="F183" s="51"/>
      <c r="G183" s="51"/>
    </row>
    <row r="184" spans="1:7" x14ac:dyDescent="0.25">
      <c r="A184" s="51"/>
      <c r="B184" s="51"/>
      <c r="C184" s="51"/>
      <c r="D184" s="51"/>
      <c r="E184" s="51"/>
      <c r="F184" s="51"/>
      <c r="G184" s="51"/>
    </row>
    <row r="185" spans="1:7" x14ac:dyDescent="0.25">
      <c r="A185" s="51"/>
      <c r="B185" s="51"/>
      <c r="C185" s="51"/>
      <c r="D185" s="51"/>
      <c r="E185" s="51"/>
      <c r="F185" s="51"/>
      <c r="G185" s="51"/>
    </row>
    <row r="186" spans="1:7" x14ac:dyDescent="0.25">
      <c r="A186" s="51"/>
      <c r="B186" s="51"/>
      <c r="C186" s="51"/>
      <c r="D186" s="51"/>
      <c r="E186" s="51"/>
      <c r="F186" s="51"/>
      <c r="G186" s="51"/>
    </row>
    <row r="187" spans="1:7" x14ac:dyDescent="0.25">
      <c r="A187" s="51"/>
      <c r="B187" s="51"/>
      <c r="C187" s="51"/>
      <c r="D187" s="51"/>
      <c r="E187" s="51"/>
      <c r="F187" s="51"/>
      <c r="G187" s="51"/>
    </row>
    <row r="188" spans="1:7" x14ac:dyDescent="0.25">
      <c r="A188" s="51"/>
      <c r="B188" s="51"/>
      <c r="C188" s="51"/>
      <c r="D188" s="51"/>
      <c r="E188" s="51"/>
      <c r="F188" s="51"/>
      <c r="G188" s="51"/>
    </row>
    <row r="189" spans="1:7" x14ac:dyDescent="0.25">
      <c r="A189" s="51"/>
      <c r="B189" s="51"/>
      <c r="C189" s="51"/>
      <c r="D189" s="51"/>
      <c r="E189" s="51"/>
      <c r="F189" s="51"/>
      <c r="G189" s="51"/>
    </row>
    <row r="190" spans="1:7" x14ac:dyDescent="0.25">
      <c r="A190" s="51"/>
      <c r="B190" s="51"/>
      <c r="C190" s="51"/>
      <c r="D190" s="51"/>
      <c r="E190" s="51"/>
      <c r="F190" s="51"/>
      <c r="G190" s="51"/>
    </row>
    <row r="191" spans="1:7" x14ac:dyDescent="0.25">
      <c r="A191" s="51"/>
      <c r="B191" s="51"/>
      <c r="C191" s="51"/>
      <c r="D191" s="51"/>
      <c r="E191" s="51"/>
      <c r="F191" s="51"/>
      <c r="G191" s="51"/>
    </row>
    <row r="192" spans="1:7" x14ac:dyDescent="0.25">
      <c r="A192" s="51"/>
      <c r="B192" s="51"/>
      <c r="C192" s="51"/>
      <c r="D192" s="51"/>
      <c r="E192" s="51"/>
      <c r="F192" s="51"/>
      <c r="G192" s="51"/>
    </row>
    <row r="193" spans="1:7" x14ac:dyDescent="0.25">
      <c r="A193" s="51"/>
      <c r="B193" s="51"/>
      <c r="C193" s="51"/>
      <c r="D193" s="51"/>
      <c r="E193" s="51"/>
      <c r="F193" s="51"/>
      <c r="G193" s="51"/>
    </row>
    <row r="194" spans="1:7" x14ac:dyDescent="0.25">
      <c r="A194" s="51"/>
      <c r="B194" s="51"/>
      <c r="C194" s="51"/>
      <c r="D194" s="51"/>
      <c r="E194" s="51"/>
      <c r="F194" s="51"/>
      <c r="G194" s="51"/>
    </row>
    <row r="195" spans="1:7" x14ac:dyDescent="0.25">
      <c r="A195" s="51"/>
      <c r="B195" s="51"/>
      <c r="C195" s="51"/>
      <c r="D195" s="51"/>
      <c r="E195" s="51"/>
      <c r="F195" s="51"/>
      <c r="G195" s="51"/>
    </row>
    <row r="196" spans="1:7" x14ac:dyDescent="0.25">
      <c r="A196" s="51"/>
      <c r="B196" s="51"/>
      <c r="C196" s="51"/>
      <c r="D196" s="51"/>
      <c r="E196" s="51"/>
      <c r="F196" s="51"/>
      <c r="G196" s="51"/>
    </row>
    <row r="197" spans="1:7" x14ac:dyDescent="0.25">
      <c r="A197" s="51"/>
      <c r="B197" s="51"/>
      <c r="C197" s="51"/>
      <c r="D197" s="51"/>
      <c r="E197" s="51"/>
      <c r="F197" s="51"/>
      <c r="G197" s="51"/>
    </row>
    <row r="198" spans="1:7" x14ac:dyDescent="0.25">
      <c r="A198" s="51"/>
      <c r="B198" s="51"/>
      <c r="C198" s="51"/>
      <c r="D198" s="51"/>
      <c r="E198" s="51"/>
      <c r="F198" s="51"/>
      <c r="G198" s="51"/>
    </row>
    <row r="199" spans="1:7" x14ac:dyDescent="0.25">
      <c r="A199" s="51"/>
      <c r="B199" s="51"/>
      <c r="C199" s="51"/>
      <c r="D199" s="51"/>
      <c r="E199" s="51"/>
      <c r="F199" s="51"/>
      <c r="G199" s="51"/>
    </row>
    <row r="200" spans="1:7" x14ac:dyDescent="0.25">
      <c r="A200" s="51"/>
      <c r="B200" s="51"/>
      <c r="C200" s="51"/>
      <c r="D200" s="51"/>
      <c r="E200" s="51"/>
      <c r="F200" s="51"/>
      <c r="G200" s="51"/>
    </row>
    <row r="201" spans="1:7" x14ac:dyDescent="0.25">
      <c r="A201" s="51"/>
      <c r="B201" s="51"/>
      <c r="C201" s="51"/>
      <c r="D201" s="51"/>
      <c r="E201" s="51"/>
      <c r="F201" s="51"/>
      <c r="G201" s="51"/>
    </row>
    <row r="202" spans="1:7" x14ac:dyDescent="0.25">
      <c r="A202" s="51"/>
      <c r="B202" s="51"/>
      <c r="C202" s="51"/>
      <c r="D202" s="51"/>
      <c r="E202" s="51"/>
      <c r="F202" s="51"/>
      <c r="G202" s="51"/>
    </row>
    <row r="203" spans="1:7" x14ac:dyDescent="0.25">
      <c r="A203" s="51"/>
      <c r="B203" s="51"/>
      <c r="C203" s="51"/>
      <c r="D203" s="51"/>
      <c r="E203" s="51"/>
      <c r="F203" s="51"/>
      <c r="G203" s="51"/>
    </row>
    <row r="204" spans="1:7" x14ac:dyDescent="0.25">
      <c r="A204" s="51"/>
      <c r="B204" s="51"/>
      <c r="C204" s="51"/>
      <c r="D204" s="51"/>
      <c r="E204" s="51"/>
      <c r="F204" s="51"/>
      <c r="G204" s="51"/>
    </row>
    <row r="205" spans="1:7" x14ac:dyDescent="0.25">
      <c r="A205" s="51"/>
      <c r="B205" s="51"/>
      <c r="C205" s="51"/>
      <c r="D205" s="51"/>
      <c r="E205" s="51"/>
      <c r="F205" s="51"/>
      <c r="G205" s="51"/>
    </row>
    <row r="206" spans="1:7" x14ac:dyDescent="0.25">
      <c r="A206" s="51"/>
      <c r="B206" s="51"/>
      <c r="C206" s="51"/>
      <c r="D206" s="51"/>
      <c r="E206" s="51"/>
      <c r="F206" s="51"/>
      <c r="G206" s="51"/>
    </row>
    <row r="207" spans="1:7" x14ac:dyDescent="0.25">
      <c r="A207" s="51"/>
      <c r="B207" s="51"/>
      <c r="C207" s="51"/>
      <c r="D207" s="51"/>
      <c r="E207" s="51"/>
      <c r="F207" s="51"/>
      <c r="G207" s="51"/>
    </row>
    <row r="208" spans="1:7" x14ac:dyDescent="0.25">
      <c r="A208" s="51"/>
      <c r="B208" s="51"/>
      <c r="C208" s="51"/>
      <c r="D208" s="51"/>
      <c r="E208" s="51"/>
      <c r="F208" s="51"/>
      <c r="G208" s="51"/>
    </row>
    <row r="209" spans="1:7" x14ac:dyDescent="0.25">
      <c r="A209" s="51"/>
      <c r="B209" s="51"/>
      <c r="C209" s="51"/>
      <c r="D209" s="51"/>
      <c r="E209" s="51"/>
      <c r="F209" s="51"/>
      <c r="G209" s="51"/>
    </row>
    <row r="210" spans="1:7" x14ac:dyDescent="0.25">
      <c r="A210" s="51"/>
      <c r="B210" s="51"/>
      <c r="C210" s="51"/>
      <c r="D210" s="51"/>
      <c r="E210" s="51"/>
      <c r="F210" s="51"/>
      <c r="G210" s="51"/>
    </row>
    <row r="211" spans="1:7" x14ac:dyDescent="0.25">
      <c r="A211" s="51"/>
      <c r="B211" s="51"/>
      <c r="C211" s="51"/>
      <c r="D211" s="51"/>
      <c r="E211" s="51"/>
      <c r="F211" s="51"/>
      <c r="G211" s="51"/>
    </row>
    <row r="212" spans="1:7" x14ac:dyDescent="0.25">
      <c r="A212" s="51"/>
      <c r="B212" s="51"/>
      <c r="C212" s="51"/>
      <c r="D212" s="51"/>
      <c r="E212" s="51"/>
      <c r="F212" s="51"/>
      <c r="G212" s="51"/>
    </row>
    <row r="213" spans="1:7" x14ac:dyDescent="0.25">
      <c r="A213" s="51"/>
      <c r="B213" s="51"/>
      <c r="C213" s="51"/>
      <c r="D213" s="51"/>
      <c r="E213" s="51"/>
      <c r="F213" s="51"/>
      <c r="G213" s="51"/>
    </row>
    <row r="214" spans="1:7" x14ac:dyDescent="0.25">
      <c r="A214" s="51"/>
      <c r="B214" s="51"/>
      <c r="C214" s="51"/>
      <c r="D214" s="51"/>
      <c r="E214" s="51"/>
      <c r="F214" s="51"/>
      <c r="G214" s="51"/>
    </row>
    <row r="215" spans="1:7" x14ac:dyDescent="0.25">
      <c r="A215" s="51"/>
      <c r="B215" s="51"/>
      <c r="C215" s="51"/>
      <c r="D215" s="51"/>
      <c r="E215" s="51"/>
      <c r="F215" s="51"/>
      <c r="G215" s="51"/>
    </row>
    <row r="216" spans="1:7" x14ac:dyDescent="0.25">
      <c r="A216" s="51"/>
      <c r="B216" s="51"/>
      <c r="C216" s="51"/>
      <c r="D216" s="51"/>
      <c r="E216" s="51"/>
      <c r="F216" s="51"/>
      <c r="G216" s="51"/>
    </row>
    <row r="217" spans="1:7" x14ac:dyDescent="0.25">
      <c r="A217" s="51"/>
      <c r="B217" s="51"/>
      <c r="C217" s="51"/>
      <c r="D217" s="51"/>
      <c r="E217" s="51"/>
      <c r="F217" s="51"/>
      <c r="G217" s="51"/>
    </row>
    <row r="218" spans="1:7" x14ac:dyDescent="0.25">
      <c r="A218" s="51"/>
      <c r="B218" s="51"/>
      <c r="C218" s="51"/>
      <c r="D218" s="51"/>
      <c r="E218" s="51"/>
      <c r="F218" s="51"/>
      <c r="G218" s="51"/>
    </row>
    <row r="219" spans="1:7" x14ac:dyDescent="0.25">
      <c r="A219" s="51"/>
      <c r="B219" s="51"/>
      <c r="C219" s="51"/>
      <c r="D219" s="51"/>
      <c r="E219" s="51"/>
      <c r="F219" s="51"/>
      <c r="G219" s="51"/>
    </row>
    <row r="220" spans="1:7" x14ac:dyDescent="0.25">
      <c r="A220" s="51"/>
      <c r="B220" s="51"/>
      <c r="C220" s="51"/>
      <c r="D220" s="51"/>
      <c r="E220" s="51"/>
      <c r="F220" s="51"/>
      <c r="G220" s="51"/>
    </row>
    <row r="221" spans="1:7" x14ac:dyDescent="0.25">
      <c r="A221" s="51"/>
      <c r="B221" s="51"/>
      <c r="C221" s="51"/>
      <c r="D221" s="51"/>
      <c r="E221" s="51"/>
      <c r="F221" s="51"/>
      <c r="G221" s="51"/>
    </row>
    <row r="222" spans="1:7" x14ac:dyDescent="0.25">
      <c r="A222" s="51"/>
      <c r="B222" s="51"/>
      <c r="C222" s="51"/>
      <c r="D222" s="51"/>
      <c r="E222" s="51"/>
      <c r="F222" s="51"/>
      <c r="G222" s="51"/>
    </row>
    <row r="223" spans="1:7" x14ac:dyDescent="0.25">
      <c r="A223" s="51"/>
      <c r="B223" s="51"/>
      <c r="C223" s="51"/>
      <c r="D223" s="51"/>
      <c r="E223" s="51"/>
      <c r="F223" s="51"/>
      <c r="G223" s="51"/>
    </row>
    <row r="224" spans="1:7" x14ac:dyDescent="0.25">
      <c r="A224" s="51"/>
      <c r="B224" s="51"/>
      <c r="C224" s="51"/>
      <c r="D224" s="51"/>
      <c r="E224" s="51"/>
      <c r="F224" s="51"/>
      <c r="G224" s="51"/>
    </row>
    <row r="225" spans="1:7" x14ac:dyDescent="0.25">
      <c r="A225" s="51"/>
      <c r="B225" s="51"/>
      <c r="C225" s="51"/>
      <c r="D225" s="51"/>
      <c r="E225" s="51"/>
      <c r="F225" s="51"/>
      <c r="G225" s="51"/>
    </row>
    <row r="226" spans="1:7" x14ac:dyDescent="0.25">
      <c r="A226" s="51"/>
      <c r="B226" s="51"/>
      <c r="C226" s="51"/>
      <c r="D226" s="51"/>
      <c r="E226" s="51"/>
      <c r="F226" s="51"/>
      <c r="G226" s="51"/>
    </row>
    <row r="227" spans="1:7" x14ac:dyDescent="0.25">
      <c r="A227" s="51"/>
      <c r="B227" s="51"/>
      <c r="C227" s="51"/>
      <c r="D227" s="51"/>
      <c r="E227" s="51"/>
      <c r="F227" s="51"/>
      <c r="G227" s="51"/>
    </row>
    <row r="228" spans="1:7" x14ac:dyDescent="0.25">
      <c r="A228" s="51"/>
      <c r="B228" s="51"/>
      <c r="C228" s="51"/>
      <c r="D228" s="51"/>
      <c r="E228" s="51"/>
      <c r="F228" s="51"/>
      <c r="G228" s="51"/>
    </row>
    <row r="229" spans="1:7" x14ac:dyDescent="0.25">
      <c r="A229" s="51"/>
      <c r="B229" s="51"/>
      <c r="C229" s="51"/>
      <c r="D229" s="51"/>
      <c r="E229" s="51"/>
      <c r="F229" s="51"/>
      <c r="G229" s="51"/>
    </row>
    <row r="230" spans="1:7" x14ac:dyDescent="0.25">
      <c r="A230" s="51"/>
      <c r="B230" s="51"/>
      <c r="C230" s="51"/>
      <c r="D230" s="51"/>
      <c r="E230" s="51"/>
      <c r="F230" s="51"/>
      <c r="G230" s="51"/>
    </row>
    <row r="231" spans="1:7" x14ac:dyDescent="0.25">
      <c r="A231" s="51"/>
      <c r="B231" s="51"/>
      <c r="C231" s="51"/>
      <c r="D231" s="51"/>
      <c r="E231" s="51"/>
      <c r="F231" s="51"/>
      <c r="G231" s="51"/>
    </row>
    <row r="232" spans="1:7" x14ac:dyDescent="0.25">
      <c r="A232" s="51"/>
      <c r="B232" s="51"/>
      <c r="C232" s="51"/>
      <c r="D232" s="51"/>
      <c r="E232" s="51"/>
      <c r="F232" s="51"/>
      <c r="G232" s="51"/>
    </row>
    <row r="233" spans="1:7" x14ac:dyDescent="0.25">
      <c r="A233" s="51"/>
      <c r="B233" s="51"/>
      <c r="C233" s="51"/>
      <c r="D233" s="51"/>
      <c r="E233" s="51"/>
      <c r="F233" s="51"/>
      <c r="G233" s="51"/>
    </row>
    <row r="234" spans="1:7" x14ac:dyDescent="0.25">
      <c r="A234" s="51"/>
      <c r="B234" s="51"/>
      <c r="C234" s="51"/>
      <c r="D234" s="51"/>
      <c r="E234" s="51"/>
      <c r="F234" s="51"/>
      <c r="G234" s="51"/>
    </row>
    <row r="235" spans="1:7" x14ac:dyDescent="0.25">
      <c r="A235" s="51"/>
      <c r="B235" s="51"/>
      <c r="C235" s="51"/>
      <c r="D235" s="51"/>
      <c r="E235" s="51"/>
      <c r="F235" s="51"/>
      <c r="G235" s="51"/>
    </row>
    <row r="236" spans="1:7" x14ac:dyDescent="0.25">
      <c r="A236" s="51"/>
      <c r="B236" s="51"/>
      <c r="C236" s="51"/>
      <c r="D236" s="51"/>
      <c r="E236" s="51"/>
      <c r="F236" s="51"/>
      <c r="G236" s="51"/>
    </row>
    <row r="237" spans="1:7" x14ac:dyDescent="0.25">
      <c r="A237" s="51"/>
      <c r="B237" s="51"/>
      <c r="C237" s="51"/>
      <c r="D237" s="51"/>
      <c r="E237" s="51"/>
      <c r="F237" s="51"/>
      <c r="G237" s="51"/>
    </row>
    <row r="238" spans="1:7" x14ac:dyDescent="0.25">
      <c r="A238" s="51"/>
      <c r="B238" s="51"/>
      <c r="C238" s="51"/>
      <c r="D238" s="51"/>
      <c r="E238" s="51"/>
      <c r="F238" s="51"/>
      <c r="G238" s="51"/>
    </row>
    <row r="239" spans="1:7" x14ac:dyDescent="0.25">
      <c r="A239" s="51"/>
      <c r="B239" s="51"/>
      <c r="C239" s="51"/>
      <c r="D239" s="51"/>
      <c r="E239" s="51"/>
      <c r="F239" s="51"/>
      <c r="G239" s="51"/>
    </row>
    <row r="240" spans="1:7" x14ac:dyDescent="0.25">
      <c r="A240" s="51"/>
      <c r="B240" s="51"/>
      <c r="C240" s="51"/>
      <c r="D240" s="51"/>
      <c r="E240" s="51"/>
      <c r="F240" s="51"/>
      <c r="G240" s="51"/>
    </row>
    <row r="241" spans="1:7" x14ac:dyDescent="0.25">
      <c r="A241" s="51"/>
      <c r="B241" s="51"/>
      <c r="C241" s="51"/>
      <c r="D241" s="51"/>
      <c r="E241" s="51"/>
      <c r="F241" s="51"/>
      <c r="G241" s="51"/>
    </row>
    <row r="242" spans="1:7" x14ac:dyDescent="0.25">
      <c r="A242" s="51"/>
      <c r="B242" s="51"/>
      <c r="C242" s="51"/>
      <c r="D242" s="51"/>
      <c r="E242" s="51"/>
      <c r="F242" s="51"/>
      <c r="G242" s="51"/>
    </row>
    <row r="243" spans="1:7" x14ac:dyDescent="0.25">
      <c r="A243" s="51"/>
      <c r="B243" s="51"/>
      <c r="C243" s="51"/>
      <c r="D243" s="51"/>
      <c r="E243" s="51"/>
      <c r="F243" s="51"/>
      <c r="G243" s="51"/>
    </row>
    <row r="244" spans="1:7" x14ac:dyDescent="0.25">
      <c r="A244" s="51"/>
      <c r="B244" s="51"/>
      <c r="C244" s="51"/>
      <c r="D244" s="51"/>
      <c r="E244" s="51"/>
      <c r="F244" s="51"/>
      <c r="G244" s="51"/>
    </row>
    <row r="245" spans="1:7" x14ac:dyDescent="0.25">
      <c r="A245" s="51"/>
      <c r="B245" s="51"/>
      <c r="C245" s="51"/>
      <c r="D245" s="51"/>
      <c r="E245" s="51"/>
      <c r="F245" s="51"/>
      <c r="G245" s="51"/>
    </row>
    <row r="246" spans="1:7" x14ac:dyDescent="0.25">
      <c r="A246" s="51"/>
      <c r="B246" s="51"/>
      <c r="C246" s="51"/>
      <c r="D246" s="51"/>
      <c r="E246" s="51"/>
      <c r="F246" s="51"/>
      <c r="G246" s="51"/>
    </row>
    <row r="247" spans="1:7" x14ac:dyDescent="0.25">
      <c r="A247" s="51"/>
      <c r="B247" s="51"/>
      <c r="C247" s="51"/>
      <c r="D247" s="51"/>
      <c r="E247" s="51"/>
      <c r="F247" s="51"/>
      <c r="G247" s="51"/>
    </row>
    <row r="248" spans="1:7" x14ac:dyDescent="0.25">
      <c r="A248" s="51"/>
      <c r="B248" s="51"/>
      <c r="C248" s="51"/>
      <c r="D248" s="51"/>
      <c r="E248" s="51"/>
      <c r="F248" s="51"/>
      <c r="G248" s="51"/>
    </row>
    <row r="249" spans="1:7" x14ac:dyDescent="0.25">
      <c r="A249" s="51"/>
      <c r="B249" s="51"/>
      <c r="C249" s="51"/>
      <c r="D249" s="51"/>
      <c r="E249" s="51"/>
      <c r="F249" s="51"/>
      <c r="G249" s="51"/>
    </row>
    <row r="250" spans="1:7" x14ac:dyDescent="0.25">
      <c r="A250" s="51"/>
      <c r="B250" s="51"/>
      <c r="C250" s="51"/>
      <c r="D250" s="51"/>
      <c r="E250" s="51"/>
      <c r="F250" s="51"/>
      <c r="G250" s="51"/>
    </row>
    <row r="251" spans="1:7" x14ac:dyDescent="0.25">
      <c r="A251" s="51"/>
      <c r="B251" s="51"/>
      <c r="C251" s="51"/>
      <c r="D251" s="51"/>
      <c r="E251" s="51"/>
      <c r="F251" s="51"/>
      <c r="G251" s="51"/>
    </row>
    <row r="252" spans="1:7" x14ac:dyDescent="0.25">
      <c r="A252" s="51"/>
      <c r="B252" s="51"/>
      <c r="C252" s="51"/>
      <c r="D252" s="51"/>
      <c r="E252" s="51"/>
      <c r="F252" s="51"/>
      <c r="G252" s="51"/>
    </row>
    <row r="253" spans="1:7" x14ac:dyDescent="0.25">
      <c r="A253" s="51"/>
      <c r="B253" s="51"/>
      <c r="C253" s="51"/>
      <c r="D253" s="51"/>
      <c r="E253" s="51"/>
      <c r="F253" s="51"/>
      <c r="G253" s="51"/>
    </row>
    <row r="254" spans="1:7" x14ac:dyDescent="0.25">
      <c r="A254" s="51"/>
      <c r="B254" s="51"/>
      <c r="C254" s="51"/>
      <c r="D254" s="51"/>
      <c r="E254" s="51"/>
      <c r="F254" s="51"/>
      <c r="G254" s="51"/>
    </row>
    <row r="255" spans="1:7" x14ac:dyDescent="0.25">
      <c r="A255" s="51"/>
      <c r="B255" s="51"/>
      <c r="C255" s="51"/>
      <c r="D255" s="51"/>
      <c r="E255" s="51"/>
      <c r="F255" s="51"/>
      <c r="G255" s="51"/>
    </row>
    <row r="256" spans="1:7" x14ac:dyDescent="0.25">
      <c r="A256" s="51"/>
      <c r="B256" s="51"/>
      <c r="C256" s="51"/>
      <c r="D256" s="51"/>
      <c r="E256" s="51"/>
      <c r="F256" s="51"/>
      <c r="G256" s="51"/>
    </row>
    <row r="257" spans="1:7" x14ac:dyDescent="0.25">
      <c r="A257" s="51"/>
      <c r="B257" s="51"/>
      <c r="C257" s="51"/>
      <c r="D257" s="51"/>
      <c r="E257" s="51"/>
      <c r="F257" s="51"/>
      <c r="G257" s="51"/>
    </row>
    <row r="258" spans="1:7" x14ac:dyDescent="0.25">
      <c r="A258" s="51"/>
      <c r="B258" s="51"/>
      <c r="C258" s="51"/>
      <c r="D258" s="51"/>
      <c r="E258" s="51"/>
      <c r="F258" s="51"/>
      <c r="G258" s="51"/>
    </row>
    <row r="259" spans="1:7" x14ac:dyDescent="0.25">
      <c r="A259" s="51"/>
      <c r="B259" s="51"/>
      <c r="C259" s="51"/>
      <c r="D259" s="51"/>
      <c r="E259" s="51"/>
      <c r="F259" s="51"/>
      <c r="G259" s="51"/>
    </row>
    <row r="260" spans="1:7" x14ac:dyDescent="0.25">
      <c r="A260" s="51"/>
      <c r="B260" s="51"/>
      <c r="C260" s="51"/>
      <c r="D260" s="51"/>
      <c r="E260" s="51"/>
      <c r="F260" s="51"/>
      <c r="G260" s="51"/>
    </row>
    <row r="261" spans="1:7" x14ac:dyDescent="0.25">
      <c r="A261" s="51"/>
      <c r="B261" s="51"/>
      <c r="C261" s="51"/>
      <c r="D261" s="51"/>
      <c r="E261" s="51"/>
      <c r="F261" s="51"/>
      <c r="G261" s="51"/>
    </row>
    <row r="262" spans="1:7" x14ac:dyDescent="0.25">
      <c r="A262" s="51"/>
      <c r="B262" s="51"/>
      <c r="C262" s="51"/>
      <c r="D262" s="51"/>
      <c r="E262" s="51"/>
      <c r="F262" s="51"/>
      <c r="G262" s="51"/>
    </row>
    <row r="263" spans="1:7" x14ac:dyDescent="0.25">
      <c r="A263" s="51"/>
      <c r="B263" s="51"/>
      <c r="C263" s="51"/>
      <c r="D263" s="51"/>
      <c r="E263" s="51"/>
      <c r="F263" s="51"/>
      <c r="G263" s="51"/>
    </row>
    <row r="264" spans="1:7" x14ac:dyDescent="0.25">
      <c r="A264" s="51"/>
      <c r="B264" s="51"/>
      <c r="C264" s="51"/>
      <c r="D264" s="51"/>
      <c r="E264" s="51"/>
      <c r="F264" s="51"/>
      <c r="G264" s="51"/>
    </row>
    <row r="265" spans="1:7" x14ac:dyDescent="0.25">
      <c r="A265" s="51"/>
      <c r="B265" s="51"/>
      <c r="C265" s="51"/>
      <c r="D265" s="51"/>
      <c r="E265" s="51"/>
      <c r="F265" s="51"/>
      <c r="G265" s="51"/>
    </row>
    <row r="266" spans="1:7" x14ac:dyDescent="0.25">
      <c r="A266" s="51"/>
      <c r="B266" s="51"/>
      <c r="C266" s="51"/>
      <c r="D266" s="51"/>
      <c r="E266" s="51"/>
      <c r="F266" s="51"/>
      <c r="G266" s="51"/>
    </row>
    <row r="267" spans="1:7" x14ac:dyDescent="0.25">
      <c r="A267" s="51"/>
      <c r="B267" s="51"/>
      <c r="C267" s="51"/>
      <c r="D267" s="51"/>
      <c r="E267" s="51"/>
      <c r="F267" s="51"/>
      <c r="G267" s="51"/>
    </row>
    <row r="268" spans="1:7" x14ac:dyDescent="0.25">
      <c r="A268" s="51"/>
      <c r="B268" s="51"/>
      <c r="C268" s="51"/>
      <c r="D268" s="51"/>
      <c r="E268" s="51"/>
      <c r="F268" s="51"/>
      <c r="G268" s="51"/>
    </row>
    <row r="269" spans="1:7" x14ac:dyDescent="0.25">
      <c r="A269" s="51"/>
      <c r="B269" s="51"/>
      <c r="C269" s="51"/>
      <c r="D269" s="51"/>
      <c r="E269" s="51"/>
      <c r="F269" s="51"/>
      <c r="G269" s="51"/>
    </row>
    <row r="270" spans="1:7" x14ac:dyDescent="0.25">
      <c r="A270" s="51"/>
      <c r="B270" s="51"/>
      <c r="C270" s="51"/>
      <c r="D270" s="51"/>
      <c r="E270" s="51"/>
      <c r="F270" s="51"/>
      <c r="G270" s="51"/>
    </row>
    <row r="271" spans="1:7" x14ac:dyDescent="0.25">
      <c r="A271" s="51"/>
      <c r="B271" s="51"/>
      <c r="C271" s="51"/>
      <c r="D271" s="51"/>
      <c r="E271" s="51"/>
      <c r="F271" s="51"/>
      <c r="G271" s="51"/>
    </row>
    <row r="272" spans="1:7" x14ac:dyDescent="0.25">
      <c r="A272" s="51"/>
      <c r="B272" s="51"/>
      <c r="C272" s="51"/>
      <c r="D272" s="51"/>
      <c r="E272" s="51"/>
      <c r="F272" s="51"/>
      <c r="G272" s="51"/>
    </row>
    <row r="273" spans="1:7" x14ac:dyDescent="0.25">
      <c r="A273" s="51"/>
      <c r="B273" s="51"/>
      <c r="C273" s="51"/>
      <c r="D273" s="51"/>
      <c r="E273" s="51"/>
      <c r="F273" s="51"/>
      <c r="G273" s="51"/>
    </row>
    <row r="274" spans="1:7" x14ac:dyDescent="0.25">
      <c r="A274" s="51"/>
      <c r="B274" s="51"/>
      <c r="C274" s="51"/>
      <c r="D274" s="51"/>
      <c r="E274" s="51"/>
      <c r="F274" s="51"/>
      <c r="G274" s="51"/>
    </row>
    <row r="275" spans="1:7" x14ac:dyDescent="0.25">
      <c r="A275" s="51"/>
      <c r="B275" s="51"/>
      <c r="C275" s="51"/>
      <c r="D275" s="51"/>
      <c r="E275" s="51"/>
      <c r="F275" s="51"/>
      <c r="G275" s="51"/>
    </row>
    <row r="276" spans="1:7" x14ac:dyDescent="0.25">
      <c r="A276" s="51"/>
      <c r="B276" s="51"/>
      <c r="C276" s="51"/>
      <c r="D276" s="51"/>
      <c r="E276" s="51"/>
      <c r="F276" s="51"/>
      <c r="G276" s="51"/>
    </row>
    <row r="277" spans="1:7" x14ac:dyDescent="0.25">
      <c r="A277" s="51"/>
      <c r="B277" s="51"/>
      <c r="C277" s="51"/>
      <c r="D277" s="51"/>
      <c r="E277" s="51"/>
      <c r="F277" s="51"/>
      <c r="G277" s="51"/>
    </row>
    <row r="278" spans="1:7" x14ac:dyDescent="0.25">
      <c r="A278" s="51"/>
      <c r="B278" s="51"/>
      <c r="C278" s="51"/>
      <c r="D278" s="51"/>
      <c r="E278" s="51"/>
      <c r="F278" s="51"/>
      <c r="G278" s="51"/>
    </row>
    <row r="279" spans="1:7" x14ac:dyDescent="0.25">
      <c r="A279" s="51"/>
      <c r="B279" s="51"/>
      <c r="C279" s="51"/>
      <c r="D279" s="51"/>
      <c r="E279" s="51"/>
      <c r="F279" s="51"/>
      <c r="G279" s="51"/>
    </row>
    <row r="280" spans="1:7" x14ac:dyDescent="0.25">
      <c r="A280" s="51"/>
      <c r="B280" s="51"/>
      <c r="C280" s="51"/>
      <c r="D280" s="51"/>
      <c r="E280" s="51"/>
      <c r="F280" s="51"/>
      <c r="G280" s="51"/>
    </row>
    <row r="281" spans="1:7" x14ac:dyDescent="0.25">
      <c r="A281" s="51"/>
      <c r="B281" s="51"/>
      <c r="C281" s="51"/>
      <c r="D281" s="51"/>
      <c r="E281" s="51"/>
      <c r="F281" s="51"/>
      <c r="G281" s="51"/>
    </row>
    <row r="282" spans="1:7" x14ac:dyDescent="0.25">
      <c r="A282" s="51"/>
      <c r="B282" s="51"/>
      <c r="C282" s="51"/>
      <c r="D282" s="51"/>
      <c r="E282" s="51"/>
      <c r="F282" s="51"/>
      <c r="G282" s="51"/>
    </row>
    <row r="283" spans="1:7" x14ac:dyDescent="0.25">
      <c r="A283" s="51"/>
      <c r="B283" s="51"/>
      <c r="C283" s="51"/>
      <c r="D283" s="51"/>
      <c r="E283" s="51"/>
      <c r="F283" s="51"/>
      <c r="G283" s="51"/>
    </row>
    <row r="284" spans="1:7" x14ac:dyDescent="0.25">
      <c r="A284" s="51"/>
      <c r="B284" s="51"/>
      <c r="C284" s="51"/>
      <c r="D284" s="51"/>
      <c r="E284" s="51"/>
      <c r="F284" s="51"/>
      <c r="G284" s="51"/>
    </row>
    <row r="285" spans="1:7" x14ac:dyDescent="0.25">
      <c r="A285" s="51"/>
      <c r="B285" s="51"/>
      <c r="C285" s="51"/>
      <c r="D285" s="51"/>
      <c r="E285" s="51"/>
      <c r="F285" s="51"/>
      <c r="G285" s="51"/>
    </row>
    <row r="286" spans="1:7" x14ac:dyDescent="0.25">
      <c r="A286" s="51"/>
      <c r="B286" s="51"/>
      <c r="C286" s="51"/>
      <c r="D286" s="51"/>
      <c r="E286" s="51"/>
      <c r="F286" s="51"/>
      <c r="G286" s="51"/>
    </row>
    <row r="287" spans="1:7" x14ac:dyDescent="0.25">
      <c r="A287" s="51"/>
      <c r="B287" s="51"/>
      <c r="C287" s="51"/>
      <c r="D287" s="51"/>
      <c r="E287" s="51"/>
      <c r="F287" s="51"/>
      <c r="G287" s="51"/>
    </row>
    <row r="288" spans="1:7" x14ac:dyDescent="0.25">
      <c r="A288" s="51"/>
      <c r="B288" s="51"/>
      <c r="C288" s="51"/>
      <c r="D288" s="51"/>
      <c r="E288" s="51"/>
      <c r="F288" s="51"/>
      <c r="G288" s="51"/>
    </row>
    <row r="289" spans="1:7" x14ac:dyDescent="0.25">
      <c r="A289" s="51"/>
      <c r="B289" s="51"/>
      <c r="C289" s="51"/>
      <c r="D289" s="51"/>
      <c r="E289" s="51"/>
      <c r="F289" s="51"/>
      <c r="G289" s="51"/>
    </row>
    <row r="290" spans="1:7" x14ac:dyDescent="0.25">
      <c r="A290" s="51"/>
      <c r="B290" s="51"/>
      <c r="C290" s="51"/>
      <c r="D290" s="51"/>
      <c r="E290" s="51"/>
      <c r="F290" s="51"/>
      <c r="G290" s="51"/>
    </row>
    <row r="291" spans="1:7" x14ac:dyDescent="0.25">
      <c r="A291" s="51"/>
      <c r="B291" s="51"/>
      <c r="C291" s="51"/>
      <c r="D291" s="51"/>
      <c r="E291" s="51"/>
      <c r="F291" s="51"/>
      <c r="G291" s="51"/>
    </row>
    <row r="292" spans="1:7" x14ac:dyDescent="0.25">
      <c r="A292" s="51"/>
      <c r="B292" s="51"/>
      <c r="C292" s="51"/>
      <c r="D292" s="51"/>
      <c r="E292" s="51"/>
      <c r="F292" s="51"/>
      <c r="G292" s="51"/>
    </row>
    <row r="293" spans="1:7" x14ac:dyDescent="0.25">
      <c r="A293" s="51"/>
      <c r="B293" s="51"/>
      <c r="C293" s="51"/>
      <c r="D293" s="51"/>
      <c r="E293" s="51"/>
      <c r="F293" s="51"/>
      <c r="G293" s="51"/>
    </row>
    <row r="294" spans="1:7" x14ac:dyDescent="0.25">
      <c r="A294" s="51"/>
      <c r="B294" s="51"/>
      <c r="C294" s="51"/>
      <c r="D294" s="51"/>
      <c r="E294" s="51"/>
      <c r="F294" s="51"/>
      <c r="G294" s="51"/>
    </row>
    <row r="295" spans="1:7" x14ac:dyDescent="0.25">
      <c r="A295" s="51"/>
      <c r="B295" s="51"/>
      <c r="C295" s="51"/>
      <c r="D295" s="51"/>
      <c r="E295" s="51"/>
      <c r="F295" s="51"/>
      <c r="G295" s="51"/>
    </row>
    <row r="296" spans="1:7" x14ac:dyDescent="0.25">
      <c r="A296" s="51"/>
      <c r="B296" s="51"/>
      <c r="C296" s="51"/>
      <c r="D296" s="51"/>
      <c r="E296" s="51"/>
      <c r="F296" s="51"/>
      <c r="G296" s="51"/>
    </row>
    <row r="297" spans="1:7" x14ac:dyDescent="0.25">
      <c r="A297" s="51"/>
      <c r="B297" s="51"/>
      <c r="C297" s="51"/>
      <c r="D297" s="51"/>
      <c r="E297" s="51"/>
      <c r="F297" s="51"/>
      <c r="G297" s="51"/>
    </row>
    <row r="298" spans="1:7" x14ac:dyDescent="0.25">
      <c r="A298" s="51"/>
      <c r="B298" s="51"/>
      <c r="C298" s="51"/>
      <c r="D298" s="51"/>
      <c r="E298" s="51"/>
      <c r="F298" s="51"/>
      <c r="G298" s="51"/>
    </row>
    <row r="299" spans="1:7" x14ac:dyDescent="0.25">
      <c r="A299" s="51"/>
      <c r="B299" s="51"/>
      <c r="C299" s="51"/>
      <c r="D299" s="51"/>
      <c r="E299" s="51"/>
      <c r="F299" s="51"/>
      <c r="G299" s="51"/>
    </row>
    <row r="300" spans="1:7" x14ac:dyDescent="0.25">
      <c r="A300" s="51"/>
      <c r="B300" s="51"/>
      <c r="C300" s="51"/>
      <c r="D300" s="51"/>
      <c r="E300" s="51"/>
      <c r="F300" s="51"/>
      <c r="G300" s="51"/>
    </row>
    <row r="301" spans="1:7" x14ac:dyDescent="0.25">
      <c r="A301" s="51"/>
      <c r="B301" s="51"/>
      <c r="C301" s="51"/>
      <c r="D301" s="51"/>
      <c r="E301" s="51"/>
      <c r="F301" s="51"/>
      <c r="G301" s="51"/>
    </row>
    <row r="302" spans="1:7" x14ac:dyDescent="0.25">
      <c r="A302" s="51"/>
      <c r="B302" s="51"/>
      <c r="C302" s="51"/>
      <c r="D302" s="51"/>
      <c r="E302" s="51"/>
      <c r="F302" s="51"/>
      <c r="G302" s="51"/>
    </row>
    <row r="303" spans="1:7" x14ac:dyDescent="0.25">
      <c r="A303" s="51"/>
      <c r="B303" s="51"/>
      <c r="C303" s="51"/>
      <c r="D303" s="51"/>
      <c r="E303" s="51"/>
      <c r="F303" s="51"/>
      <c r="G303" s="51"/>
    </row>
    <row r="304" spans="1:7" x14ac:dyDescent="0.25">
      <c r="A304" s="51"/>
      <c r="B304" s="51"/>
      <c r="C304" s="51"/>
      <c r="D304" s="51"/>
      <c r="E304" s="51"/>
      <c r="F304" s="51"/>
      <c r="G304" s="51"/>
    </row>
    <row r="305" spans="1:7" x14ac:dyDescent="0.25">
      <c r="A305" s="51"/>
      <c r="B305" s="51"/>
      <c r="C305" s="51"/>
      <c r="D305" s="51"/>
      <c r="E305" s="51"/>
      <c r="F305" s="51"/>
      <c r="G305" s="51"/>
    </row>
    <row r="306" spans="1:7" x14ac:dyDescent="0.25">
      <c r="A306" s="51"/>
      <c r="B306" s="51"/>
      <c r="C306" s="51"/>
      <c r="D306" s="51"/>
      <c r="E306" s="51"/>
      <c r="F306" s="51"/>
      <c r="G306" s="51"/>
    </row>
    <row r="307" spans="1:7" x14ac:dyDescent="0.25">
      <c r="A307" s="51"/>
      <c r="B307" s="51"/>
      <c r="C307" s="51"/>
      <c r="D307" s="51"/>
      <c r="E307" s="51"/>
      <c r="F307" s="51"/>
      <c r="G307" s="51"/>
    </row>
    <row r="308" spans="1:7" x14ac:dyDescent="0.25">
      <c r="A308" s="51"/>
      <c r="B308" s="51"/>
      <c r="C308" s="51"/>
      <c r="D308" s="51"/>
      <c r="E308" s="51"/>
      <c r="F308" s="51"/>
      <c r="G308" s="51"/>
    </row>
    <row r="309" spans="1:7" x14ac:dyDescent="0.25">
      <c r="A309" s="51"/>
      <c r="B309" s="51"/>
      <c r="C309" s="51"/>
      <c r="D309" s="51"/>
      <c r="E309" s="51"/>
      <c r="F309" s="51"/>
      <c r="G309" s="51"/>
    </row>
    <row r="310" spans="1:7" x14ac:dyDescent="0.25">
      <c r="A310" s="51"/>
      <c r="B310" s="51"/>
      <c r="C310" s="51"/>
      <c r="D310" s="51"/>
      <c r="E310" s="51"/>
      <c r="F310" s="51"/>
      <c r="G310" s="51"/>
    </row>
    <row r="311" spans="1:7" x14ac:dyDescent="0.25">
      <c r="A311" s="51"/>
      <c r="B311" s="51"/>
      <c r="C311" s="51"/>
      <c r="D311" s="51"/>
      <c r="E311" s="51"/>
      <c r="F311" s="51"/>
      <c r="G311" s="51"/>
    </row>
    <row r="312" spans="1:7" x14ac:dyDescent="0.25">
      <c r="A312" s="51"/>
      <c r="B312" s="51"/>
      <c r="C312" s="51"/>
      <c r="D312" s="51"/>
      <c r="E312" s="51"/>
      <c r="F312" s="51"/>
      <c r="G312" s="51"/>
    </row>
    <row r="313" spans="1:7" x14ac:dyDescent="0.25">
      <c r="A313" s="51"/>
      <c r="B313" s="51"/>
      <c r="C313" s="51"/>
      <c r="D313" s="51"/>
      <c r="E313" s="51"/>
      <c r="F313" s="51"/>
      <c r="G313" s="51"/>
    </row>
    <row r="314" spans="1:7" x14ac:dyDescent="0.25">
      <c r="A314" s="51"/>
      <c r="B314" s="51"/>
      <c r="C314" s="51"/>
      <c r="D314" s="51"/>
      <c r="E314" s="51"/>
      <c r="F314" s="51"/>
      <c r="G314" s="51"/>
    </row>
    <row r="315" spans="1:7" x14ac:dyDescent="0.25">
      <c r="A315" s="51"/>
      <c r="B315" s="51"/>
      <c r="C315" s="51"/>
      <c r="D315" s="51"/>
      <c r="E315" s="51"/>
      <c r="F315" s="51"/>
      <c r="G315" s="51"/>
    </row>
    <row r="316" spans="1:7" x14ac:dyDescent="0.25">
      <c r="A316" s="51"/>
      <c r="B316" s="51"/>
      <c r="C316" s="51"/>
      <c r="D316" s="51"/>
      <c r="E316" s="51"/>
      <c r="F316" s="51"/>
      <c r="G316" s="51"/>
    </row>
    <row r="317" spans="1:7" x14ac:dyDescent="0.25">
      <c r="A317" s="51"/>
      <c r="B317" s="51"/>
      <c r="C317" s="51"/>
      <c r="D317" s="51"/>
      <c r="E317" s="51"/>
      <c r="F317" s="51"/>
      <c r="G317" s="51"/>
    </row>
    <row r="318" spans="1:7" x14ac:dyDescent="0.25">
      <c r="A318" s="51"/>
      <c r="B318" s="51"/>
      <c r="C318" s="51"/>
      <c r="D318" s="51"/>
      <c r="E318" s="51"/>
      <c r="F318" s="51"/>
      <c r="G318" s="51"/>
    </row>
    <row r="319" spans="1:7" x14ac:dyDescent="0.25">
      <c r="A319" s="51"/>
      <c r="B319" s="51"/>
      <c r="C319" s="51"/>
      <c r="D319" s="51"/>
      <c r="E319" s="51"/>
      <c r="F319" s="51"/>
      <c r="G319" s="51"/>
    </row>
    <row r="320" spans="1:7" x14ac:dyDescent="0.25">
      <c r="A320" s="51"/>
      <c r="B320" s="51"/>
      <c r="C320" s="51"/>
      <c r="D320" s="51"/>
      <c r="E320" s="51"/>
      <c r="F320" s="51"/>
      <c r="G320" s="51"/>
    </row>
    <row r="321" spans="1:7" x14ac:dyDescent="0.25">
      <c r="A321" s="51"/>
      <c r="B321" s="51"/>
      <c r="C321" s="51"/>
      <c r="D321" s="51"/>
      <c r="E321" s="51"/>
      <c r="F321" s="51"/>
      <c r="G321" s="51"/>
    </row>
    <row r="322" spans="1:7" x14ac:dyDescent="0.25">
      <c r="A322" s="51"/>
      <c r="B322" s="51"/>
      <c r="C322" s="51"/>
      <c r="D322" s="51"/>
      <c r="E322" s="51"/>
      <c r="F322" s="51"/>
      <c r="G322" s="51"/>
    </row>
    <row r="323" spans="1:7" x14ac:dyDescent="0.25">
      <c r="A323" s="51"/>
      <c r="B323" s="51"/>
      <c r="C323" s="51"/>
      <c r="D323" s="51"/>
      <c r="E323" s="51"/>
      <c r="F323" s="51"/>
      <c r="G323" s="51"/>
    </row>
    <row r="324" spans="1:7" x14ac:dyDescent="0.25">
      <c r="A324" s="51"/>
      <c r="B324" s="51"/>
      <c r="C324" s="51"/>
      <c r="D324" s="51"/>
      <c r="E324" s="51"/>
      <c r="F324" s="51"/>
      <c r="G324" s="51"/>
    </row>
    <row r="325" spans="1:7" x14ac:dyDescent="0.25">
      <c r="A325" s="51"/>
      <c r="B325" s="51"/>
      <c r="C325" s="51"/>
      <c r="D325" s="51"/>
      <c r="E325" s="51"/>
      <c r="F325" s="51"/>
      <c r="G325" s="51"/>
    </row>
    <row r="326" spans="1:7" x14ac:dyDescent="0.25">
      <c r="A326" s="51"/>
      <c r="B326" s="51"/>
      <c r="C326" s="51"/>
      <c r="D326" s="51"/>
      <c r="E326" s="51"/>
      <c r="F326" s="51"/>
      <c r="G326" s="51"/>
    </row>
    <row r="327" spans="1:7" x14ac:dyDescent="0.25">
      <c r="A327" s="51"/>
      <c r="B327" s="51"/>
      <c r="C327" s="51"/>
      <c r="D327" s="51"/>
      <c r="E327" s="51"/>
      <c r="F327" s="51"/>
      <c r="G327" s="51"/>
    </row>
    <row r="328" spans="1:7" x14ac:dyDescent="0.25">
      <c r="A328" s="51"/>
      <c r="B328" s="51"/>
      <c r="C328" s="51"/>
      <c r="D328" s="51"/>
      <c r="E328" s="51"/>
      <c r="F328" s="51"/>
      <c r="G328" s="51"/>
    </row>
    <row r="329" spans="1:7" x14ac:dyDescent="0.25">
      <c r="A329" s="51"/>
      <c r="B329" s="51"/>
      <c r="C329" s="51"/>
      <c r="D329" s="51"/>
      <c r="E329" s="51"/>
      <c r="F329" s="51"/>
      <c r="G329" s="51"/>
    </row>
    <row r="330" spans="1:7" x14ac:dyDescent="0.25">
      <c r="A330" s="51"/>
      <c r="B330" s="51"/>
      <c r="C330" s="51"/>
      <c r="D330" s="51"/>
      <c r="E330" s="51"/>
      <c r="F330" s="51"/>
      <c r="G330" s="51"/>
    </row>
    <row r="331" spans="1:7" x14ac:dyDescent="0.25">
      <c r="A331" s="51"/>
      <c r="B331" s="51"/>
      <c r="C331" s="51"/>
      <c r="D331" s="51"/>
      <c r="E331" s="51"/>
      <c r="F331" s="51"/>
      <c r="G331" s="51"/>
    </row>
    <row r="332" spans="1:7" x14ac:dyDescent="0.25">
      <c r="A332" s="51"/>
      <c r="B332" s="51"/>
      <c r="C332" s="51"/>
      <c r="D332" s="51"/>
      <c r="E332" s="51"/>
      <c r="F332" s="51"/>
      <c r="G332" s="51"/>
    </row>
    <row r="333" spans="1:7" x14ac:dyDescent="0.25">
      <c r="A333" s="51"/>
      <c r="B333" s="51"/>
      <c r="C333" s="51"/>
      <c r="D333" s="51"/>
      <c r="E333" s="51"/>
      <c r="F333" s="51"/>
      <c r="G333" s="51"/>
    </row>
    <row r="334" spans="1:7" x14ac:dyDescent="0.25">
      <c r="A334" s="51"/>
      <c r="B334" s="51"/>
      <c r="C334" s="51"/>
      <c r="D334" s="51"/>
      <c r="E334" s="51"/>
      <c r="F334" s="51"/>
      <c r="G334" s="51"/>
    </row>
    <row r="335" spans="1:7" x14ac:dyDescent="0.25">
      <c r="A335" s="51"/>
      <c r="B335" s="51"/>
      <c r="C335" s="51"/>
      <c r="D335" s="51"/>
      <c r="E335" s="51"/>
      <c r="F335" s="51"/>
      <c r="G335" s="51"/>
    </row>
    <row r="336" spans="1:7" x14ac:dyDescent="0.25">
      <c r="A336" s="51"/>
      <c r="B336" s="51"/>
      <c r="C336" s="51"/>
      <c r="D336" s="51"/>
      <c r="E336" s="51"/>
      <c r="F336" s="51"/>
      <c r="G336" s="51"/>
    </row>
    <row r="337" spans="1:7" x14ac:dyDescent="0.25">
      <c r="A337" s="51"/>
      <c r="B337" s="51"/>
      <c r="C337" s="51"/>
      <c r="D337" s="51"/>
      <c r="E337" s="51"/>
      <c r="F337" s="51"/>
      <c r="G337" s="51"/>
    </row>
    <row r="338" spans="1:7" x14ac:dyDescent="0.25">
      <c r="A338" s="51"/>
      <c r="B338" s="51"/>
      <c r="C338" s="51"/>
      <c r="D338" s="51"/>
      <c r="E338" s="51"/>
      <c r="F338" s="51"/>
      <c r="G338" s="51"/>
    </row>
    <row r="339" spans="1:7" x14ac:dyDescent="0.25">
      <c r="A339" s="51"/>
      <c r="B339" s="51"/>
      <c r="C339" s="51"/>
      <c r="D339" s="51"/>
      <c r="E339" s="51"/>
      <c r="F339" s="51"/>
      <c r="G339" s="51"/>
    </row>
    <row r="340" spans="1:7" x14ac:dyDescent="0.25">
      <c r="A340" s="51"/>
      <c r="B340" s="51"/>
      <c r="C340" s="51"/>
      <c r="D340" s="51"/>
      <c r="E340" s="51"/>
      <c r="F340" s="51"/>
      <c r="G340" s="51"/>
    </row>
    <row r="341" spans="1:7" x14ac:dyDescent="0.25">
      <c r="A341" s="51"/>
      <c r="B341" s="51"/>
      <c r="C341" s="51"/>
      <c r="D341" s="51"/>
      <c r="E341" s="51"/>
      <c r="F341" s="51"/>
      <c r="G341" s="51"/>
    </row>
    <row r="342" spans="1:7" x14ac:dyDescent="0.25">
      <c r="A342" s="51"/>
      <c r="B342" s="51"/>
      <c r="C342" s="51"/>
      <c r="D342" s="51"/>
      <c r="E342" s="51"/>
      <c r="F342" s="51"/>
      <c r="G342" s="51"/>
    </row>
    <row r="343" spans="1:7" x14ac:dyDescent="0.25">
      <c r="A343" s="51"/>
      <c r="B343" s="51"/>
      <c r="C343" s="51"/>
      <c r="D343" s="51"/>
      <c r="E343" s="51"/>
      <c r="F343" s="51"/>
      <c r="G343" s="51"/>
    </row>
    <row r="344" spans="1:7" x14ac:dyDescent="0.25">
      <c r="A344" s="51"/>
      <c r="B344" s="51"/>
      <c r="C344" s="51"/>
      <c r="D344" s="51"/>
      <c r="E344" s="51"/>
      <c r="F344" s="51"/>
      <c r="G344" s="51"/>
    </row>
    <row r="345" spans="1:7" x14ac:dyDescent="0.25">
      <c r="A345" s="51"/>
      <c r="B345" s="51"/>
      <c r="C345" s="51"/>
      <c r="D345" s="51"/>
      <c r="E345" s="51"/>
      <c r="F345" s="51"/>
      <c r="G345" s="51"/>
    </row>
    <row r="346" spans="1:7" x14ac:dyDescent="0.25">
      <c r="A346" s="51"/>
      <c r="B346" s="51"/>
      <c r="C346" s="51"/>
      <c r="D346" s="51"/>
      <c r="E346" s="51"/>
      <c r="F346" s="51"/>
      <c r="G346" s="51"/>
    </row>
    <row r="347" spans="1:7" x14ac:dyDescent="0.25">
      <c r="A347" s="51"/>
      <c r="B347" s="51"/>
      <c r="C347" s="51"/>
      <c r="D347" s="51"/>
      <c r="E347" s="51"/>
      <c r="F347" s="51"/>
      <c r="G347" s="51"/>
    </row>
    <row r="348" spans="1:7" x14ac:dyDescent="0.25">
      <c r="A348" s="51"/>
      <c r="B348" s="51"/>
      <c r="C348" s="51"/>
      <c r="D348" s="51"/>
      <c r="E348" s="51"/>
      <c r="F348" s="51"/>
      <c r="G348" s="51"/>
    </row>
    <row r="349" spans="1:7" x14ac:dyDescent="0.25">
      <c r="A349" s="51"/>
      <c r="B349" s="51"/>
      <c r="C349" s="51"/>
      <c r="D349" s="51"/>
      <c r="E349" s="51"/>
      <c r="F349" s="51"/>
      <c r="G349" s="51"/>
    </row>
    <row r="350" spans="1:7" x14ac:dyDescent="0.25">
      <c r="A350" s="51"/>
      <c r="B350" s="51"/>
      <c r="C350" s="51"/>
      <c r="D350" s="51"/>
      <c r="E350" s="51"/>
      <c r="F350" s="51"/>
      <c r="G350" s="51"/>
    </row>
    <row r="351" spans="1:7" x14ac:dyDescent="0.25">
      <c r="A351" s="51"/>
      <c r="B351" s="51"/>
      <c r="C351" s="51"/>
      <c r="D351" s="51"/>
      <c r="E351" s="51"/>
      <c r="F351" s="51"/>
      <c r="G351" s="51"/>
    </row>
    <row r="352" spans="1:7" x14ac:dyDescent="0.25">
      <c r="A352" s="51"/>
      <c r="B352" s="51"/>
      <c r="C352" s="51"/>
      <c r="D352" s="51"/>
      <c r="E352" s="51"/>
      <c r="F352" s="51"/>
      <c r="G352" s="51"/>
    </row>
    <row r="353" spans="1:7" x14ac:dyDescent="0.25">
      <c r="A353" s="51"/>
      <c r="B353" s="51"/>
      <c r="C353" s="51"/>
      <c r="D353" s="51"/>
      <c r="E353" s="51"/>
      <c r="F353" s="51"/>
      <c r="G353" s="51"/>
    </row>
    <row r="354" spans="1:7" x14ac:dyDescent="0.25">
      <c r="A354" s="51"/>
      <c r="B354" s="51"/>
      <c r="C354" s="51"/>
      <c r="D354" s="51"/>
      <c r="E354" s="51"/>
      <c r="F354" s="51"/>
      <c r="G354" s="51"/>
    </row>
    <row r="355" spans="1:7" x14ac:dyDescent="0.25">
      <c r="A355" s="51"/>
      <c r="B355" s="51"/>
      <c r="C355" s="51"/>
      <c r="D355" s="51"/>
      <c r="E355" s="51"/>
      <c r="F355" s="51"/>
      <c r="G355" s="51"/>
    </row>
    <row r="356" spans="1:7" x14ac:dyDescent="0.25">
      <c r="A356" s="51"/>
      <c r="B356" s="51"/>
      <c r="C356" s="51"/>
      <c r="D356" s="51"/>
      <c r="E356" s="51"/>
      <c r="F356" s="51"/>
      <c r="G356" s="51"/>
    </row>
    <row r="357" spans="1:7" x14ac:dyDescent="0.25">
      <c r="A357" s="51"/>
      <c r="B357" s="51"/>
      <c r="C357" s="51"/>
      <c r="D357" s="51"/>
      <c r="E357" s="51"/>
      <c r="F357" s="51"/>
      <c r="G357" s="51"/>
    </row>
    <row r="358" spans="1:7" x14ac:dyDescent="0.25">
      <c r="A358" s="51"/>
      <c r="B358" s="51"/>
      <c r="C358" s="51"/>
      <c r="D358" s="51"/>
      <c r="E358" s="51"/>
      <c r="F358" s="51"/>
      <c r="G358" s="51"/>
    </row>
    <row r="359" spans="1:7" x14ac:dyDescent="0.25">
      <c r="A359" s="51"/>
      <c r="B359" s="51"/>
      <c r="C359" s="51"/>
      <c r="D359" s="51"/>
      <c r="E359" s="51"/>
      <c r="F359" s="51"/>
      <c r="G359" s="51"/>
    </row>
    <row r="360" spans="1:7" x14ac:dyDescent="0.25">
      <c r="A360" s="51"/>
      <c r="B360" s="51"/>
      <c r="C360" s="51"/>
      <c r="D360" s="51"/>
      <c r="E360" s="51"/>
      <c r="F360" s="51"/>
      <c r="G360" s="51"/>
    </row>
    <row r="361" spans="1:7" x14ac:dyDescent="0.25">
      <c r="A361" s="51"/>
      <c r="B361" s="51"/>
      <c r="C361" s="51"/>
      <c r="D361" s="51"/>
      <c r="E361" s="51"/>
      <c r="F361" s="51"/>
      <c r="G361" s="51"/>
    </row>
    <row r="362" spans="1:7" x14ac:dyDescent="0.25">
      <c r="A362" s="51"/>
      <c r="B362" s="51"/>
      <c r="C362" s="51"/>
      <c r="D362" s="51"/>
      <c r="E362" s="51"/>
      <c r="F362" s="51"/>
      <c r="G362" s="51"/>
    </row>
    <row r="363" spans="1:7" x14ac:dyDescent="0.25">
      <c r="A363" s="51"/>
      <c r="B363" s="51"/>
      <c r="C363" s="51"/>
      <c r="D363" s="51"/>
      <c r="E363" s="51"/>
      <c r="F363" s="51"/>
      <c r="G363" s="51"/>
    </row>
    <row r="364" spans="1:7" x14ac:dyDescent="0.25">
      <c r="A364" s="51"/>
      <c r="B364" s="51"/>
      <c r="C364" s="51"/>
      <c r="D364" s="51"/>
      <c r="E364" s="51"/>
      <c r="F364" s="51"/>
      <c r="G364" s="51"/>
    </row>
    <row r="365" spans="1:7" x14ac:dyDescent="0.25">
      <c r="A365" s="51"/>
      <c r="B365" s="51"/>
      <c r="C365" s="51"/>
      <c r="D365" s="51"/>
      <c r="E365" s="51"/>
      <c r="F365" s="51"/>
      <c r="G365" s="51"/>
    </row>
    <row r="366" spans="1:7" x14ac:dyDescent="0.25">
      <c r="A366" s="51"/>
      <c r="B366" s="51"/>
      <c r="C366" s="51"/>
      <c r="D366" s="51"/>
      <c r="E366" s="51"/>
      <c r="F366" s="51"/>
      <c r="G366" s="51"/>
    </row>
    <row r="367" spans="1:7" x14ac:dyDescent="0.25">
      <c r="A367" s="51"/>
      <c r="B367" s="51"/>
      <c r="C367" s="51"/>
      <c r="D367" s="51"/>
      <c r="E367" s="51"/>
      <c r="F367" s="51"/>
      <c r="G367" s="51"/>
    </row>
    <row r="368" spans="1:7" x14ac:dyDescent="0.25">
      <c r="A368" s="51"/>
      <c r="B368" s="51"/>
      <c r="C368" s="51"/>
      <c r="D368" s="51"/>
      <c r="E368" s="51"/>
      <c r="F368" s="51"/>
      <c r="G368" s="51"/>
    </row>
    <row r="369" spans="1:7" x14ac:dyDescent="0.25">
      <c r="A369" s="51"/>
      <c r="B369" s="51"/>
      <c r="C369" s="51"/>
      <c r="D369" s="51"/>
      <c r="E369" s="51"/>
      <c r="F369" s="51"/>
      <c r="G369" s="51"/>
    </row>
    <row r="370" spans="1:7" x14ac:dyDescent="0.25">
      <c r="A370" s="51"/>
      <c r="B370" s="51"/>
      <c r="C370" s="51"/>
      <c r="D370" s="51"/>
      <c r="E370" s="51"/>
      <c r="F370" s="51"/>
      <c r="G370" s="51"/>
    </row>
    <row r="371" spans="1:7" x14ac:dyDescent="0.25">
      <c r="A371" s="51"/>
      <c r="B371" s="51"/>
      <c r="C371" s="51"/>
      <c r="D371" s="51"/>
      <c r="E371" s="51"/>
      <c r="F371" s="51"/>
      <c r="G371" s="51"/>
    </row>
    <row r="372" spans="1:7" x14ac:dyDescent="0.25">
      <c r="A372" s="51"/>
      <c r="B372" s="51"/>
      <c r="C372" s="51"/>
      <c r="D372" s="51"/>
      <c r="E372" s="51"/>
      <c r="F372" s="51"/>
      <c r="G372" s="51"/>
    </row>
    <row r="373" spans="1:7" x14ac:dyDescent="0.25">
      <c r="A373" s="51"/>
      <c r="B373" s="51"/>
      <c r="C373" s="51"/>
      <c r="D373" s="51"/>
      <c r="E373" s="51"/>
      <c r="F373" s="51"/>
      <c r="G373" s="51"/>
    </row>
    <row r="374" spans="1:7" x14ac:dyDescent="0.25">
      <c r="A374" s="51"/>
      <c r="B374" s="51"/>
      <c r="C374" s="51"/>
      <c r="D374" s="51"/>
      <c r="E374" s="51"/>
      <c r="F374" s="51"/>
      <c r="G374" s="51"/>
    </row>
    <row r="375" spans="1:7" x14ac:dyDescent="0.25">
      <c r="A375" s="51"/>
      <c r="B375" s="51"/>
      <c r="C375" s="51"/>
      <c r="D375" s="51"/>
      <c r="E375" s="51"/>
      <c r="F375" s="51"/>
      <c r="G375" s="51"/>
    </row>
    <row r="376" spans="1:7" x14ac:dyDescent="0.25">
      <c r="A376" s="51"/>
      <c r="B376" s="51"/>
      <c r="C376" s="51"/>
      <c r="D376" s="51"/>
      <c r="E376" s="51"/>
      <c r="F376" s="51"/>
      <c r="G376" s="51"/>
    </row>
    <row r="377" spans="1:7" x14ac:dyDescent="0.25">
      <c r="A377" s="51"/>
      <c r="B377" s="51"/>
      <c r="C377" s="51"/>
      <c r="D377" s="51"/>
      <c r="E377" s="51"/>
      <c r="F377" s="51"/>
      <c r="G377" s="51"/>
    </row>
    <row r="378" spans="1:7" x14ac:dyDescent="0.25">
      <c r="A378" s="51"/>
      <c r="B378" s="51"/>
      <c r="C378" s="51"/>
      <c r="D378" s="51"/>
      <c r="E378" s="51"/>
      <c r="F378" s="51"/>
      <c r="G378" s="51"/>
    </row>
    <row r="379" spans="1:7" x14ac:dyDescent="0.25">
      <c r="A379" s="51"/>
      <c r="B379" s="51"/>
      <c r="C379" s="51"/>
      <c r="D379" s="51"/>
      <c r="E379" s="51"/>
      <c r="F379" s="51"/>
      <c r="G379" s="51"/>
    </row>
    <row r="380" spans="1:7" x14ac:dyDescent="0.25">
      <c r="A380" s="51"/>
      <c r="B380" s="51"/>
      <c r="C380" s="51"/>
      <c r="D380" s="51"/>
      <c r="E380" s="51"/>
      <c r="F380" s="51"/>
      <c r="G380" s="51"/>
    </row>
    <row r="381" spans="1:7" x14ac:dyDescent="0.25">
      <c r="A381" s="51"/>
      <c r="B381" s="51"/>
      <c r="C381" s="51"/>
      <c r="D381" s="51"/>
      <c r="E381" s="51"/>
      <c r="F381" s="51"/>
      <c r="G381" s="51"/>
    </row>
    <row r="382" spans="1:7" x14ac:dyDescent="0.25">
      <c r="A382" s="51"/>
      <c r="B382" s="51"/>
      <c r="C382" s="51"/>
      <c r="D382" s="51"/>
      <c r="E382" s="51"/>
      <c r="F382" s="51"/>
      <c r="G382" s="51"/>
    </row>
    <row r="383" spans="1:7" x14ac:dyDescent="0.25">
      <c r="A383" s="51"/>
      <c r="B383" s="51"/>
      <c r="C383" s="51"/>
      <c r="D383" s="51"/>
      <c r="E383" s="51"/>
      <c r="F383" s="51"/>
      <c r="G383" s="51"/>
    </row>
    <row r="384" spans="1:7" x14ac:dyDescent="0.25">
      <c r="A384" s="51"/>
      <c r="B384" s="51"/>
      <c r="C384" s="51"/>
      <c r="D384" s="51"/>
      <c r="E384" s="51"/>
      <c r="F384" s="51"/>
      <c r="G384" s="51"/>
    </row>
    <row r="385" spans="1:7" x14ac:dyDescent="0.25">
      <c r="A385" s="51"/>
      <c r="B385" s="51"/>
      <c r="C385" s="51"/>
      <c r="D385" s="51"/>
      <c r="E385" s="51"/>
      <c r="F385" s="51"/>
      <c r="G385" s="51"/>
    </row>
    <row r="386" spans="1:7" x14ac:dyDescent="0.25">
      <c r="A386" s="51"/>
      <c r="B386" s="51"/>
      <c r="C386" s="51"/>
      <c r="D386" s="51"/>
      <c r="E386" s="51"/>
      <c r="F386" s="51"/>
      <c r="G386" s="51"/>
    </row>
    <row r="387" spans="1:7" x14ac:dyDescent="0.25">
      <c r="A387" s="51"/>
      <c r="B387" s="51"/>
      <c r="C387" s="51"/>
      <c r="D387" s="51"/>
      <c r="E387" s="51"/>
      <c r="F387" s="51"/>
      <c r="G387" s="51"/>
    </row>
    <row r="388" spans="1:7" x14ac:dyDescent="0.25">
      <c r="A388" s="51"/>
      <c r="B388" s="51"/>
      <c r="C388" s="51"/>
      <c r="D388" s="51"/>
      <c r="E388" s="51"/>
      <c r="F388" s="51"/>
      <c r="G388" s="51"/>
    </row>
    <row r="389" spans="1:7" x14ac:dyDescent="0.25">
      <c r="A389" s="51"/>
      <c r="B389" s="51"/>
      <c r="C389" s="51"/>
      <c r="D389" s="51"/>
      <c r="E389" s="51"/>
      <c r="F389" s="51"/>
      <c r="G389" s="51"/>
    </row>
    <row r="390" spans="1:7" x14ac:dyDescent="0.25">
      <c r="A390" s="51"/>
      <c r="B390" s="51"/>
      <c r="C390" s="51"/>
      <c r="D390" s="51"/>
      <c r="E390" s="51"/>
      <c r="F390" s="51"/>
      <c r="G390" s="51"/>
    </row>
    <row r="391" spans="1:7" x14ac:dyDescent="0.25">
      <c r="A391" s="51"/>
      <c r="B391" s="51"/>
      <c r="C391" s="51"/>
      <c r="D391" s="51"/>
      <c r="E391" s="51"/>
      <c r="F391" s="51"/>
      <c r="G391" s="51"/>
    </row>
    <row r="392" spans="1:7" x14ac:dyDescent="0.25">
      <c r="A392" s="51"/>
      <c r="B392" s="51"/>
      <c r="C392" s="51"/>
      <c r="D392" s="51"/>
      <c r="E392" s="51"/>
      <c r="F392" s="51"/>
      <c r="G392" s="51"/>
    </row>
    <row r="393" spans="1:7" x14ac:dyDescent="0.25">
      <c r="A393" s="51"/>
      <c r="B393" s="51"/>
      <c r="C393" s="51"/>
      <c r="D393" s="51"/>
      <c r="E393" s="51"/>
      <c r="F393" s="51"/>
      <c r="G393" s="51"/>
    </row>
    <row r="394" spans="1:7" x14ac:dyDescent="0.25">
      <c r="A394" s="51"/>
      <c r="B394" s="51"/>
      <c r="C394" s="51"/>
      <c r="D394" s="51"/>
      <c r="E394" s="51"/>
      <c r="F394" s="51"/>
      <c r="G394" s="51"/>
    </row>
    <row r="395" spans="1:7" x14ac:dyDescent="0.25">
      <c r="A395" s="51"/>
      <c r="B395" s="51"/>
      <c r="C395" s="51"/>
      <c r="D395" s="51"/>
      <c r="E395" s="51"/>
      <c r="F395" s="51"/>
      <c r="G395" s="51"/>
    </row>
    <row r="396" spans="1:7" x14ac:dyDescent="0.25">
      <c r="A396" s="51"/>
      <c r="B396" s="51"/>
      <c r="C396" s="51"/>
      <c r="D396" s="51"/>
      <c r="E396" s="51"/>
      <c r="F396" s="51"/>
      <c r="G396" s="51"/>
    </row>
    <row r="397" spans="1:7" x14ac:dyDescent="0.25">
      <c r="A397" s="51"/>
      <c r="B397" s="51"/>
      <c r="C397" s="51"/>
      <c r="D397" s="51"/>
      <c r="E397" s="51"/>
      <c r="F397" s="51"/>
      <c r="G397" s="51"/>
    </row>
    <row r="398" spans="1:7" x14ac:dyDescent="0.25">
      <c r="A398" s="51"/>
      <c r="B398" s="51"/>
      <c r="C398" s="51"/>
      <c r="D398" s="51"/>
      <c r="E398" s="51"/>
      <c r="F398" s="51"/>
      <c r="G398" s="51"/>
    </row>
    <row r="399" spans="1:7" x14ac:dyDescent="0.25">
      <c r="A399" s="51"/>
      <c r="B399" s="51"/>
      <c r="C399" s="51"/>
      <c r="D399" s="51"/>
      <c r="E399" s="51"/>
      <c r="F399" s="51"/>
      <c r="G399" s="51"/>
    </row>
    <row r="400" spans="1:7" x14ac:dyDescent="0.25">
      <c r="A400" s="51"/>
      <c r="B400" s="51"/>
      <c r="C400" s="51"/>
      <c r="D400" s="51"/>
      <c r="E400" s="51"/>
      <c r="F400" s="51"/>
      <c r="G400" s="51"/>
    </row>
    <row r="401" spans="1:7" x14ac:dyDescent="0.25">
      <c r="A401" s="51"/>
      <c r="B401" s="51"/>
      <c r="C401" s="51"/>
      <c r="D401" s="51"/>
      <c r="E401" s="51"/>
      <c r="F401" s="51"/>
      <c r="G401" s="51"/>
    </row>
    <row r="402" spans="1:7" x14ac:dyDescent="0.25">
      <c r="A402" s="51"/>
      <c r="B402" s="51"/>
      <c r="C402" s="51"/>
      <c r="D402" s="51"/>
      <c r="E402" s="51"/>
      <c r="F402" s="51"/>
      <c r="G402" s="51"/>
    </row>
    <row r="403" spans="1:7" x14ac:dyDescent="0.25">
      <c r="A403" s="51"/>
      <c r="B403" s="51"/>
      <c r="C403" s="51"/>
      <c r="D403" s="51"/>
      <c r="E403" s="51"/>
      <c r="F403" s="51"/>
      <c r="G403" s="51"/>
    </row>
    <row r="404" spans="1:7" x14ac:dyDescent="0.25">
      <c r="A404" s="51"/>
      <c r="B404" s="51"/>
      <c r="C404" s="51"/>
      <c r="D404" s="51"/>
      <c r="E404" s="51"/>
      <c r="F404" s="51"/>
      <c r="G404" s="51"/>
    </row>
    <row r="405" spans="1:7" x14ac:dyDescent="0.25">
      <c r="A405" s="51"/>
      <c r="B405" s="51"/>
      <c r="C405" s="51"/>
      <c r="D405" s="51"/>
      <c r="E405" s="51"/>
      <c r="F405" s="51"/>
      <c r="G405" s="51"/>
    </row>
    <row r="406" spans="1:7" x14ac:dyDescent="0.25">
      <c r="A406" s="51"/>
      <c r="B406" s="51"/>
      <c r="C406" s="51"/>
      <c r="D406" s="51"/>
      <c r="E406" s="51"/>
      <c r="F406" s="51"/>
      <c r="G406" s="51"/>
    </row>
    <row r="407" spans="1:7" x14ac:dyDescent="0.25">
      <c r="A407" s="51"/>
      <c r="B407" s="51"/>
      <c r="C407" s="51"/>
      <c r="D407" s="51"/>
      <c r="E407" s="51"/>
      <c r="F407" s="51"/>
      <c r="G407" s="51"/>
    </row>
    <row r="408" spans="1:7" x14ac:dyDescent="0.25">
      <c r="A408" s="51"/>
      <c r="B408" s="51"/>
      <c r="C408" s="51"/>
      <c r="D408" s="51"/>
      <c r="E408" s="51"/>
      <c r="F408" s="51"/>
      <c r="G408" s="51"/>
    </row>
    <row r="409" spans="1:7" x14ac:dyDescent="0.25">
      <c r="A409" s="51"/>
      <c r="B409" s="51"/>
      <c r="C409" s="51"/>
      <c r="D409" s="51"/>
      <c r="E409" s="51"/>
      <c r="F409" s="51"/>
      <c r="G409" s="51"/>
    </row>
    <row r="410" spans="1:7" x14ac:dyDescent="0.25">
      <c r="A410" s="51"/>
      <c r="B410" s="51"/>
      <c r="C410" s="51"/>
      <c r="D410" s="51"/>
      <c r="E410" s="51"/>
      <c r="F410" s="51"/>
      <c r="G410" s="51"/>
    </row>
    <row r="411" spans="1:7" x14ac:dyDescent="0.25">
      <c r="A411" s="51"/>
      <c r="B411" s="51"/>
      <c r="C411" s="51"/>
      <c r="D411" s="51"/>
      <c r="E411" s="51"/>
      <c r="F411" s="51"/>
      <c r="G411" s="51"/>
    </row>
    <row r="412" spans="1:7" x14ac:dyDescent="0.25">
      <c r="A412" s="51"/>
      <c r="B412" s="51"/>
      <c r="C412" s="51"/>
      <c r="D412" s="51"/>
      <c r="E412" s="51"/>
      <c r="F412" s="51"/>
      <c r="G412" s="51"/>
    </row>
    <row r="413" spans="1:7" x14ac:dyDescent="0.25">
      <c r="A413" s="51"/>
      <c r="B413" s="51"/>
      <c r="C413" s="51"/>
      <c r="D413" s="51"/>
      <c r="E413" s="51"/>
      <c r="F413" s="51"/>
      <c r="G413" s="51"/>
    </row>
    <row r="414" spans="1:7" x14ac:dyDescent="0.25">
      <c r="A414" s="51"/>
      <c r="B414" s="51"/>
      <c r="C414" s="51"/>
      <c r="D414" s="51"/>
      <c r="E414" s="51"/>
      <c r="F414" s="51"/>
      <c r="G414" s="51"/>
    </row>
    <row r="415" spans="1:7" x14ac:dyDescent="0.25">
      <c r="A415" s="51"/>
      <c r="B415" s="51"/>
      <c r="C415" s="51"/>
      <c r="D415" s="51"/>
      <c r="E415" s="51"/>
      <c r="F415" s="51"/>
      <c r="G415" s="51"/>
    </row>
    <row r="416" spans="1:7" x14ac:dyDescent="0.25">
      <c r="A416" s="51"/>
      <c r="B416" s="51"/>
      <c r="C416" s="51"/>
      <c r="D416" s="51"/>
      <c r="E416" s="51"/>
      <c r="F416" s="51"/>
      <c r="G416" s="51"/>
    </row>
    <row r="417" spans="1:7" x14ac:dyDescent="0.25">
      <c r="A417" s="51"/>
      <c r="B417" s="51"/>
      <c r="C417" s="51"/>
      <c r="D417" s="51"/>
      <c r="E417" s="51"/>
      <c r="F417" s="51"/>
      <c r="G417" s="51"/>
    </row>
    <row r="418" spans="1:7" x14ac:dyDescent="0.25">
      <c r="A418" s="51"/>
      <c r="B418" s="51"/>
      <c r="C418" s="51"/>
      <c r="D418" s="51"/>
      <c r="E418" s="51"/>
      <c r="F418" s="51"/>
      <c r="G418" s="51"/>
    </row>
    <row r="419" spans="1:7" x14ac:dyDescent="0.25">
      <c r="A419" s="51"/>
      <c r="B419" s="51"/>
      <c r="C419" s="51"/>
      <c r="D419" s="51"/>
      <c r="E419" s="51"/>
      <c r="F419" s="51"/>
      <c r="G419" s="51"/>
    </row>
    <row r="420" spans="1:7" x14ac:dyDescent="0.25">
      <c r="A420" s="51"/>
      <c r="B420" s="51"/>
      <c r="C420" s="51"/>
      <c r="D420" s="51"/>
      <c r="E420" s="51"/>
      <c r="F420" s="51"/>
      <c r="G420" s="51"/>
    </row>
    <row r="421" spans="1:7" x14ac:dyDescent="0.25">
      <c r="A421" s="51"/>
      <c r="B421" s="51"/>
      <c r="C421" s="51"/>
      <c r="D421" s="51"/>
      <c r="E421" s="51"/>
      <c r="F421" s="51"/>
      <c r="G421" s="51"/>
    </row>
    <row r="422" spans="1:7" x14ac:dyDescent="0.25">
      <c r="A422" s="51"/>
      <c r="B422" s="51"/>
      <c r="C422" s="51"/>
      <c r="D422" s="51"/>
      <c r="E422" s="51"/>
      <c r="F422" s="51"/>
      <c r="G422" s="51"/>
    </row>
    <row r="423" spans="1:7" x14ac:dyDescent="0.25">
      <c r="A423" s="51"/>
      <c r="B423" s="51"/>
      <c r="C423" s="51"/>
      <c r="D423" s="51"/>
      <c r="E423" s="51"/>
      <c r="F423" s="51"/>
      <c r="G423" s="51"/>
    </row>
    <row r="424" spans="1:7" x14ac:dyDescent="0.25">
      <c r="A424" s="51"/>
      <c r="B424" s="51"/>
      <c r="C424" s="51"/>
      <c r="D424" s="51"/>
      <c r="E424" s="51"/>
      <c r="F424" s="51"/>
      <c r="G424" s="51"/>
    </row>
    <row r="425" spans="1:7" x14ac:dyDescent="0.25">
      <c r="A425" s="51"/>
      <c r="B425" s="51"/>
      <c r="C425" s="51"/>
      <c r="D425" s="51"/>
      <c r="E425" s="51"/>
      <c r="F425" s="51"/>
      <c r="G425" s="51"/>
    </row>
    <row r="426" spans="1:7" x14ac:dyDescent="0.25">
      <c r="A426" s="51"/>
      <c r="B426" s="51"/>
      <c r="C426" s="51"/>
      <c r="D426" s="51"/>
      <c r="E426" s="51"/>
      <c r="F426" s="51"/>
      <c r="G426" s="51"/>
    </row>
    <row r="427" spans="1:7" x14ac:dyDescent="0.25">
      <c r="A427" s="51"/>
      <c r="B427" s="51"/>
      <c r="C427" s="51"/>
      <c r="D427" s="51"/>
      <c r="E427" s="51"/>
      <c r="F427" s="51"/>
      <c r="G427" s="51"/>
    </row>
    <row r="428" spans="1:7" x14ac:dyDescent="0.25">
      <c r="A428" s="51"/>
      <c r="B428" s="51"/>
      <c r="C428" s="51"/>
      <c r="D428" s="51"/>
      <c r="E428" s="51"/>
      <c r="F428" s="51"/>
      <c r="G428" s="51"/>
    </row>
    <row r="429" spans="1:7" x14ac:dyDescent="0.25">
      <c r="A429" s="51"/>
      <c r="B429" s="51"/>
      <c r="C429" s="51"/>
      <c r="D429" s="51"/>
      <c r="E429" s="51"/>
      <c r="F429" s="51"/>
      <c r="G429" s="51"/>
    </row>
    <row r="430" spans="1:7" x14ac:dyDescent="0.25">
      <c r="A430" s="51"/>
      <c r="B430" s="51"/>
      <c r="C430" s="51"/>
      <c r="D430" s="51"/>
      <c r="E430" s="51"/>
      <c r="F430" s="51"/>
      <c r="G430" s="51"/>
    </row>
    <row r="431" spans="1:7" x14ac:dyDescent="0.25">
      <c r="A431" s="51"/>
      <c r="B431" s="51"/>
      <c r="C431" s="51"/>
      <c r="D431" s="51"/>
      <c r="E431" s="51"/>
      <c r="F431" s="51"/>
      <c r="G431" s="51"/>
    </row>
    <row r="432" spans="1:7" x14ac:dyDescent="0.25">
      <c r="A432" s="51"/>
      <c r="B432" s="51"/>
      <c r="C432" s="51"/>
      <c r="D432" s="51"/>
      <c r="E432" s="51"/>
      <c r="F432" s="51"/>
      <c r="G432" s="51"/>
    </row>
    <row r="433" spans="1:7" x14ac:dyDescent="0.25">
      <c r="A433" s="51"/>
      <c r="B433" s="51"/>
      <c r="C433" s="51"/>
      <c r="D433" s="51"/>
      <c r="E433" s="51"/>
      <c r="F433" s="51"/>
      <c r="G433" s="51"/>
    </row>
    <row r="434" spans="1:7" x14ac:dyDescent="0.25">
      <c r="A434" s="51"/>
      <c r="B434" s="51"/>
      <c r="C434" s="51"/>
      <c r="D434" s="51"/>
      <c r="E434" s="51"/>
      <c r="F434" s="51"/>
      <c r="G434" s="51"/>
    </row>
    <row r="435" spans="1:7" x14ac:dyDescent="0.25">
      <c r="A435" s="51"/>
      <c r="B435" s="51"/>
      <c r="C435" s="51"/>
      <c r="D435" s="51"/>
      <c r="E435" s="51"/>
      <c r="F435" s="51"/>
      <c r="G435" s="51"/>
    </row>
    <row r="436" spans="1:7" x14ac:dyDescent="0.25">
      <c r="A436" s="51"/>
      <c r="B436" s="51"/>
      <c r="C436" s="51"/>
      <c r="D436" s="51"/>
      <c r="E436" s="51"/>
      <c r="F436" s="51"/>
      <c r="G436" s="51"/>
    </row>
    <row r="437" spans="1:7" x14ac:dyDescent="0.25">
      <c r="A437" s="51"/>
      <c r="B437" s="51"/>
      <c r="C437" s="51"/>
      <c r="D437" s="51"/>
      <c r="E437" s="51"/>
      <c r="F437" s="51"/>
      <c r="G437" s="51"/>
    </row>
    <row r="438" spans="1:7" x14ac:dyDescent="0.25">
      <c r="A438" s="51"/>
      <c r="B438" s="51"/>
      <c r="C438" s="51"/>
      <c r="D438" s="51"/>
      <c r="E438" s="51"/>
      <c r="F438" s="51"/>
      <c r="G438" s="51"/>
    </row>
    <row r="439" spans="1:7" x14ac:dyDescent="0.25">
      <c r="A439" s="51"/>
      <c r="B439" s="51"/>
      <c r="C439" s="51"/>
      <c r="D439" s="51"/>
      <c r="E439" s="51"/>
      <c r="F439" s="51"/>
      <c r="G439" s="51"/>
    </row>
    <row r="440" spans="1:7" x14ac:dyDescent="0.25">
      <c r="A440" s="51"/>
      <c r="B440" s="51"/>
      <c r="C440" s="51"/>
      <c r="D440" s="51"/>
      <c r="E440" s="51"/>
      <c r="F440" s="51"/>
      <c r="G440" s="51"/>
    </row>
    <row r="441" spans="1:7" x14ac:dyDescent="0.25">
      <c r="A441" s="51"/>
      <c r="B441" s="51"/>
      <c r="C441" s="51"/>
      <c r="D441" s="51"/>
      <c r="E441" s="51"/>
      <c r="F441" s="51"/>
      <c r="G441" s="51"/>
    </row>
    <row r="442" spans="1:7" x14ac:dyDescent="0.25">
      <c r="A442" s="51"/>
      <c r="B442" s="51"/>
      <c r="C442" s="51"/>
      <c r="D442" s="51"/>
      <c r="E442" s="51"/>
      <c r="F442" s="51"/>
      <c r="G442" s="51"/>
    </row>
    <row r="443" spans="1:7" x14ac:dyDescent="0.25">
      <c r="A443" s="51"/>
      <c r="B443" s="51"/>
      <c r="C443" s="51"/>
      <c r="D443" s="51"/>
      <c r="E443" s="51"/>
      <c r="F443" s="51"/>
      <c r="G443" s="51"/>
    </row>
    <row r="444" spans="1:7" x14ac:dyDescent="0.25">
      <c r="A444" s="51"/>
      <c r="B444" s="51"/>
      <c r="C444" s="51"/>
      <c r="D444" s="51"/>
      <c r="E444" s="51"/>
      <c r="F444" s="51"/>
      <c r="G444" s="51"/>
    </row>
    <row r="445" spans="1:7" x14ac:dyDescent="0.25">
      <c r="A445" s="51"/>
      <c r="B445" s="51"/>
      <c r="C445" s="51"/>
      <c r="D445" s="51"/>
      <c r="E445" s="51"/>
      <c r="F445" s="51"/>
      <c r="G445" s="51"/>
    </row>
    <row r="446" spans="1:7" x14ac:dyDescent="0.25">
      <c r="A446" s="51"/>
      <c r="B446" s="51"/>
      <c r="C446" s="51"/>
      <c r="D446" s="51"/>
      <c r="E446" s="51"/>
      <c r="F446" s="51"/>
      <c r="G446" s="51"/>
    </row>
    <row r="447" spans="1:7" x14ac:dyDescent="0.25">
      <c r="A447" s="51"/>
      <c r="B447" s="51"/>
      <c r="C447" s="51"/>
      <c r="D447" s="51"/>
      <c r="E447" s="51"/>
      <c r="F447" s="51"/>
      <c r="G447" s="51"/>
    </row>
    <row r="448" spans="1:7" x14ac:dyDescent="0.25">
      <c r="A448" s="51"/>
      <c r="B448" s="51"/>
      <c r="C448" s="51"/>
      <c r="D448" s="51"/>
      <c r="E448" s="51"/>
      <c r="F448" s="51"/>
      <c r="G448" s="51"/>
    </row>
    <row r="449" spans="1:7" x14ac:dyDescent="0.25">
      <c r="A449" s="51"/>
      <c r="B449" s="51"/>
      <c r="C449" s="51"/>
      <c r="D449" s="51"/>
      <c r="E449" s="51"/>
      <c r="F449" s="51"/>
      <c r="G449" s="51"/>
    </row>
    <row r="450" spans="1:7" x14ac:dyDescent="0.25">
      <c r="A450" s="51"/>
      <c r="B450" s="51"/>
      <c r="C450" s="51"/>
      <c r="D450" s="51"/>
      <c r="E450" s="51"/>
      <c r="F450" s="51"/>
      <c r="G450" s="51"/>
    </row>
    <row r="451" spans="1:7" x14ac:dyDescent="0.25">
      <c r="A451" s="51"/>
      <c r="B451" s="51"/>
      <c r="C451" s="51"/>
      <c r="D451" s="51"/>
      <c r="E451" s="51"/>
      <c r="F451" s="51"/>
      <c r="G451" s="51"/>
    </row>
    <row r="452" spans="1:7" x14ac:dyDescent="0.25">
      <c r="A452" s="51"/>
      <c r="B452" s="51"/>
      <c r="C452" s="51"/>
      <c r="D452" s="51"/>
      <c r="E452" s="51"/>
      <c r="F452" s="51"/>
      <c r="G452" s="51"/>
    </row>
    <row r="453" spans="1:7" x14ac:dyDescent="0.25">
      <c r="A453" s="51"/>
      <c r="B453" s="51"/>
      <c r="C453" s="51"/>
      <c r="D453" s="51"/>
      <c r="E453" s="51"/>
      <c r="F453" s="51"/>
      <c r="G453" s="51"/>
    </row>
    <row r="454" spans="1:7" x14ac:dyDescent="0.25">
      <c r="A454" s="51"/>
      <c r="B454" s="51"/>
      <c r="C454" s="51"/>
      <c r="D454" s="51"/>
      <c r="E454" s="51"/>
      <c r="F454" s="51"/>
      <c r="G454" s="51"/>
    </row>
    <row r="455" spans="1:7" x14ac:dyDescent="0.25">
      <c r="A455" s="51"/>
      <c r="B455" s="51"/>
      <c r="C455" s="51"/>
      <c r="D455" s="51"/>
      <c r="E455" s="51"/>
      <c r="F455" s="51"/>
      <c r="G455" s="51"/>
    </row>
    <row r="456" spans="1:7" x14ac:dyDescent="0.25">
      <c r="A456" s="51"/>
      <c r="B456" s="51"/>
      <c r="C456" s="51"/>
      <c r="D456" s="51"/>
      <c r="E456" s="51"/>
      <c r="F456" s="51"/>
      <c r="G456" s="51"/>
    </row>
    <row r="457" spans="1:7" x14ac:dyDescent="0.25">
      <c r="A457" s="51"/>
      <c r="B457" s="51"/>
      <c r="C457" s="51"/>
      <c r="D457" s="51"/>
      <c r="E457" s="51"/>
      <c r="F457" s="51"/>
      <c r="G457" s="51"/>
    </row>
    <row r="458" spans="1:7" x14ac:dyDescent="0.25">
      <c r="A458" s="51"/>
      <c r="B458" s="51"/>
      <c r="C458" s="51"/>
      <c r="D458" s="51"/>
      <c r="E458" s="51"/>
      <c r="F458" s="51"/>
      <c r="G458" s="51"/>
    </row>
    <row r="459" spans="1:7" x14ac:dyDescent="0.25">
      <c r="A459" s="51"/>
      <c r="B459" s="51"/>
      <c r="C459" s="51"/>
      <c r="D459" s="51"/>
      <c r="E459" s="51"/>
      <c r="F459" s="51"/>
      <c r="G459" s="51"/>
    </row>
    <row r="460" spans="1:7" x14ac:dyDescent="0.25">
      <c r="A460" s="51"/>
      <c r="B460" s="51"/>
      <c r="C460" s="51"/>
      <c r="D460" s="51"/>
      <c r="E460" s="51"/>
      <c r="F460" s="51"/>
      <c r="G460" s="51"/>
    </row>
    <row r="461" spans="1:7" x14ac:dyDescent="0.25">
      <c r="A461" s="51"/>
      <c r="B461" s="51"/>
      <c r="C461" s="51"/>
      <c r="D461" s="51"/>
      <c r="E461" s="51"/>
      <c r="F461" s="51"/>
      <c r="G461" s="51"/>
    </row>
    <row r="462" spans="1:7" x14ac:dyDescent="0.25">
      <c r="A462" s="51"/>
      <c r="B462" s="51"/>
      <c r="C462" s="51"/>
      <c r="D462" s="51"/>
      <c r="E462" s="51"/>
      <c r="F462" s="51"/>
      <c r="G462" s="51"/>
    </row>
    <row r="463" spans="1:7" x14ac:dyDescent="0.25">
      <c r="A463" s="51"/>
      <c r="B463" s="51"/>
      <c r="C463" s="51"/>
      <c r="D463" s="51"/>
      <c r="E463" s="51"/>
      <c r="F463" s="51"/>
      <c r="G463" s="51"/>
    </row>
    <row r="464" spans="1:7" x14ac:dyDescent="0.25">
      <c r="A464" s="51"/>
      <c r="B464" s="51"/>
      <c r="C464" s="51"/>
      <c r="D464" s="51"/>
      <c r="E464" s="51"/>
      <c r="F464" s="51"/>
      <c r="G464" s="51"/>
    </row>
    <row r="465" spans="1:7" x14ac:dyDescent="0.25">
      <c r="A465" s="51"/>
      <c r="B465" s="51"/>
      <c r="C465" s="51"/>
      <c r="D465" s="51"/>
      <c r="E465" s="51"/>
      <c r="F465" s="51"/>
      <c r="G465" s="51"/>
    </row>
    <row r="466" spans="1:7" x14ac:dyDescent="0.25">
      <c r="A466" s="51"/>
      <c r="B466" s="51"/>
      <c r="C466" s="51"/>
      <c r="D466" s="51"/>
      <c r="E466" s="51"/>
      <c r="F466" s="51"/>
      <c r="G466" s="51"/>
    </row>
    <row r="467" spans="1:7" x14ac:dyDescent="0.25">
      <c r="A467" s="51"/>
      <c r="B467" s="51"/>
      <c r="C467" s="51"/>
      <c r="D467" s="51"/>
      <c r="E467" s="51"/>
      <c r="F467" s="51"/>
      <c r="G467" s="51"/>
    </row>
    <row r="468" spans="1:7" x14ac:dyDescent="0.25">
      <c r="A468" s="51"/>
      <c r="B468" s="51"/>
      <c r="C468" s="51"/>
      <c r="D468" s="51"/>
      <c r="E468" s="51"/>
      <c r="F468" s="51"/>
      <c r="G468" s="51"/>
    </row>
    <row r="469" spans="1:7" x14ac:dyDescent="0.25">
      <c r="A469" s="51"/>
      <c r="B469" s="51"/>
      <c r="C469" s="51"/>
      <c r="D469" s="51"/>
      <c r="E469" s="51"/>
      <c r="F469" s="51"/>
      <c r="G469" s="51"/>
    </row>
    <row r="470" spans="1:7" x14ac:dyDescent="0.25">
      <c r="A470" s="51"/>
      <c r="B470" s="51"/>
      <c r="C470" s="51"/>
      <c r="D470" s="51"/>
      <c r="E470" s="51"/>
      <c r="F470" s="51"/>
      <c r="G470" s="51"/>
    </row>
    <row r="471" spans="1:7" x14ac:dyDescent="0.25">
      <c r="A471" s="51"/>
      <c r="B471" s="51"/>
      <c r="C471" s="51"/>
      <c r="D471" s="51"/>
      <c r="E471" s="51"/>
      <c r="F471" s="51"/>
      <c r="G471" s="51"/>
    </row>
    <row r="472" spans="1:7" x14ac:dyDescent="0.25">
      <c r="A472" s="51"/>
      <c r="B472" s="51"/>
      <c r="C472" s="51"/>
      <c r="D472" s="51"/>
      <c r="E472" s="51"/>
      <c r="F472" s="51"/>
      <c r="G472" s="51"/>
    </row>
    <row r="473" spans="1:7" x14ac:dyDescent="0.25">
      <c r="A473" s="51"/>
      <c r="B473" s="51"/>
      <c r="C473" s="51"/>
      <c r="D473" s="51"/>
      <c r="E473" s="51"/>
      <c r="F473" s="51"/>
      <c r="G473" s="51"/>
    </row>
    <row r="474" spans="1:7" x14ac:dyDescent="0.25">
      <c r="A474" s="51"/>
      <c r="B474" s="51"/>
      <c r="C474" s="51"/>
      <c r="D474" s="51"/>
      <c r="E474" s="51"/>
      <c r="F474" s="51"/>
      <c r="G474" s="51"/>
    </row>
    <row r="475" spans="1:7" x14ac:dyDescent="0.25">
      <c r="A475" s="51"/>
      <c r="B475" s="51"/>
      <c r="C475" s="51"/>
      <c r="D475" s="51"/>
      <c r="E475" s="51"/>
      <c r="F475" s="51"/>
      <c r="G475" s="51"/>
    </row>
    <row r="476" spans="1:7" x14ac:dyDescent="0.25">
      <c r="A476" s="51"/>
      <c r="B476" s="51"/>
      <c r="C476" s="51"/>
      <c r="D476" s="51"/>
      <c r="E476" s="51"/>
      <c r="F476" s="51"/>
      <c r="G476" s="51"/>
    </row>
    <row r="477" spans="1:7" x14ac:dyDescent="0.25">
      <c r="A477" s="51"/>
      <c r="B477" s="51"/>
      <c r="C477" s="51"/>
      <c r="D477" s="51"/>
      <c r="E477" s="51"/>
      <c r="F477" s="51"/>
      <c r="G477" s="51"/>
    </row>
    <row r="478" spans="1:7" x14ac:dyDescent="0.25">
      <c r="A478" s="51"/>
      <c r="B478" s="51"/>
      <c r="C478" s="51"/>
      <c r="D478" s="51"/>
      <c r="E478" s="51"/>
      <c r="F478" s="51"/>
      <c r="G478" s="51"/>
    </row>
    <row r="479" spans="1:7" x14ac:dyDescent="0.25">
      <c r="A479" s="51"/>
      <c r="B479" s="51"/>
      <c r="C479" s="51"/>
      <c r="D479" s="51"/>
      <c r="E479" s="51"/>
      <c r="F479" s="51"/>
      <c r="G479" s="51"/>
    </row>
    <row r="480" spans="1:7" x14ac:dyDescent="0.25">
      <c r="A480" s="51"/>
      <c r="B480" s="51"/>
      <c r="C480" s="51"/>
      <c r="D480" s="51"/>
      <c r="E480" s="51"/>
      <c r="F480" s="51"/>
      <c r="G480" s="51"/>
    </row>
    <row r="481" spans="1:7" x14ac:dyDescent="0.25">
      <c r="A481" s="51"/>
      <c r="B481" s="51"/>
      <c r="C481" s="51"/>
      <c r="D481" s="51"/>
      <c r="E481" s="51"/>
      <c r="F481" s="51"/>
      <c r="G481" s="51"/>
    </row>
    <row r="482" spans="1:7" x14ac:dyDescent="0.25">
      <c r="A482" s="51"/>
      <c r="B482" s="51"/>
      <c r="C482" s="51"/>
      <c r="D482" s="51"/>
      <c r="E482" s="51"/>
      <c r="F482" s="51"/>
      <c r="G482" s="51"/>
    </row>
    <row r="483" spans="1:7" x14ac:dyDescent="0.25">
      <c r="A483" s="51"/>
      <c r="B483" s="51"/>
      <c r="C483" s="51"/>
      <c r="D483" s="51"/>
      <c r="E483" s="51"/>
      <c r="F483" s="51"/>
      <c r="G483" s="51"/>
    </row>
    <row r="484" spans="1:7" x14ac:dyDescent="0.25">
      <c r="A484" s="51"/>
      <c r="B484" s="51"/>
      <c r="C484" s="51"/>
      <c r="D484" s="51"/>
      <c r="E484" s="51"/>
      <c r="F484" s="51"/>
      <c r="G484" s="51"/>
    </row>
    <row r="485" spans="1:7" x14ac:dyDescent="0.25">
      <c r="A485" s="51"/>
      <c r="B485" s="51"/>
      <c r="C485" s="51"/>
      <c r="D485" s="51"/>
      <c r="E485" s="51"/>
      <c r="F485" s="51"/>
      <c r="G485" s="51"/>
    </row>
    <row r="486" spans="1:7" x14ac:dyDescent="0.25">
      <c r="A486" s="51"/>
      <c r="B486" s="51"/>
      <c r="C486" s="51"/>
      <c r="D486" s="51"/>
      <c r="E486" s="51"/>
      <c r="F486" s="51"/>
      <c r="G486" s="51"/>
    </row>
    <row r="487" spans="1:7" x14ac:dyDescent="0.25">
      <c r="A487" s="51"/>
      <c r="B487" s="51"/>
      <c r="C487" s="51"/>
      <c r="D487" s="51"/>
      <c r="E487" s="51"/>
      <c r="F487" s="51"/>
      <c r="G487" s="51"/>
    </row>
    <row r="488" spans="1:7" x14ac:dyDescent="0.25">
      <c r="A488" s="51"/>
      <c r="B488" s="51"/>
      <c r="C488" s="51"/>
      <c r="D488" s="51"/>
      <c r="E488" s="51"/>
      <c r="F488" s="51"/>
      <c r="G488" s="51"/>
    </row>
    <row r="489" spans="1:7" x14ac:dyDescent="0.25">
      <c r="A489" s="51"/>
      <c r="B489" s="51"/>
      <c r="C489" s="51"/>
      <c r="D489" s="51"/>
      <c r="E489" s="51"/>
      <c r="F489" s="51"/>
      <c r="G489" s="51"/>
    </row>
    <row r="490" spans="1:7" x14ac:dyDescent="0.25">
      <c r="A490" s="51"/>
      <c r="B490" s="51"/>
      <c r="C490" s="51"/>
      <c r="D490" s="51"/>
      <c r="E490" s="51"/>
      <c r="F490" s="51"/>
      <c r="G490" s="51"/>
    </row>
    <row r="491" spans="1:7" x14ac:dyDescent="0.25">
      <c r="A491" s="51"/>
      <c r="B491" s="51"/>
      <c r="C491" s="51"/>
      <c r="D491" s="51"/>
      <c r="E491" s="51"/>
      <c r="F491" s="51"/>
      <c r="G491" s="51"/>
    </row>
    <row r="492" spans="1:7" x14ac:dyDescent="0.25">
      <c r="A492" s="51"/>
      <c r="B492" s="51"/>
      <c r="C492" s="51"/>
      <c r="D492" s="51"/>
      <c r="E492" s="51"/>
      <c r="F492" s="51"/>
      <c r="G492" s="51"/>
    </row>
    <row r="493" spans="1:7" x14ac:dyDescent="0.25">
      <c r="A493" s="51"/>
      <c r="B493" s="51"/>
      <c r="C493" s="51"/>
      <c r="D493" s="51"/>
      <c r="E493" s="51"/>
      <c r="F493" s="51"/>
      <c r="G493" s="51"/>
    </row>
    <row r="494" spans="1:7" x14ac:dyDescent="0.25">
      <c r="A494" s="51"/>
      <c r="B494" s="51"/>
      <c r="C494" s="51"/>
      <c r="D494" s="51"/>
      <c r="E494" s="51"/>
      <c r="F494" s="51"/>
      <c r="G494" s="51"/>
    </row>
    <row r="495" spans="1:7" x14ac:dyDescent="0.25">
      <c r="A495" s="51"/>
      <c r="B495" s="51"/>
      <c r="C495" s="51"/>
      <c r="D495" s="51"/>
      <c r="E495" s="51"/>
      <c r="F495" s="51"/>
      <c r="G495" s="51"/>
    </row>
    <row r="496" spans="1:7" x14ac:dyDescent="0.25">
      <c r="A496" s="51"/>
      <c r="B496" s="51"/>
      <c r="C496" s="51"/>
      <c r="D496" s="51"/>
      <c r="E496" s="51"/>
      <c r="F496" s="51"/>
      <c r="G496" s="51"/>
    </row>
    <row r="497" spans="1:7" x14ac:dyDescent="0.25">
      <c r="A497" s="51"/>
      <c r="B497" s="51"/>
      <c r="C497" s="51"/>
      <c r="D497" s="51"/>
      <c r="E497" s="51"/>
      <c r="F497" s="51"/>
      <c r="G497" s="51"/>
    </row>
    <row r="498" spans="1:7" x14ac:dyDescent="0.25">
      <c r="A498" s="51"/>
      <c r="B498" s="51"/>
      <c r="C498" s="51"/>
      <c r="D498" s="51"/>
      <c r="E498" s="51"/>
      <c r="F498" s="51"/>
      <c r="G498" s="51"/>
    </row>
    <row r="499" spans="1:7" x14ac:dyDescent="0.25">
      <c r="A499" s="51"/>
      <c r="B499" s="51"/>
      <c r="C499" s="51"/>
      <c r="D499" s="51"/>
      <c r="E499" s="51"/>
      <c r="F499" s="51"/>
      <c r="G499" s="51"/>
    </row>
    <row r="500" spans="1:7" x14ac:dyDescent="0.25">
      <c r="A500" s="51"/>
      <c r="B500" s="51"/>
      <c r="C500" s="51"/>
      <c r="D500" s="51"/>
      <c r="E500" s="51"/>
      <c r="F500" s="51"/>
      <c r="G500" s="51"/>
    </row>
    <row r="501" spans="1:7" x14ac:dyDescent="0.25">
      <c r="A501" s="51"/>
      <c r="B501" s="51"/>
      <c r="C501" s="51"/>
      <c r="D501" s="51"/>
      <c r="E501" s="51"/>
      <c r="F501" s="51"/>
      <c r="G501" s="51"/>
    </row>
    <row r="502" spans="1:7" x14ac:dyDescent="0.25">
      <c r="A502" s="51"/>
      <c r="B502" s="51"/>
      <c r="C502" s="51"/>
      <c r="D502" s="51"/>
      <c r="E502" s="51"/>
      <c r="F502" s="51"/>
      <c r="G502" s="51"/>
    </row>
    <row r="503" spans="1:7" x14ac:dyDescent="0.25">
      <c r="A503" s="51"/>
      <c r="B503" s="51"/>
      <c r="C503" s="51"/>
      <c r="D503" s="51"/>
      <c r="E503" s="51"/>
      <c r="F503" s="51"/>
      <c r="G503" s="51"/>
    </row>
    <row r="504" spans="1:7" x14ac:dyDescent="0.25">
      <c r="A504" s="51"/>
      <c r="B504" s="51"/>
      <c r="C504" s="51"/>
      <c r="D504" s="51"/>
      <c r="E504" s="51"/>
      <c r="F504" s="51"/>
      <c r="G504" s="51"/>
    </row>
    <row r="505" spans="1:7" x14ac:dyDescent="0.25">
      <c r="A505" s="51"/>
      <c r="B505" s="51"/>
      <c r="C505" s="51"/>
      <c r="D505" s="51"/>
      <c r="E505" s="51"/>
      <c r="F505" s="51"/>
      <c r="G505" s="51"/>
    </row>
  </sheetData>
  <mergeCells count="7">
    <mergeCell ref="A59:G59"/>
    <mergeCell ref="C5:C6"/>
    <mergeCell ref="D5:D6"/>
    <mergeCell ref="E5:E6"/>
    <mergeCell ref="F5:F6"/>
    <mergeCell ref="A12:G16"/>
    <mergeCell ref="A57:G57"/>
  </mergeCells>
  <pageMargins left="0.7" right="0.7" top="0.75" bottom="0.75" header="0.3" footer="0.3"/>
  <pageSetup paperSize="9" scale="6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0981-A2B2-469F-924B-848BA1F6365D}">
  <sheetPr>
    <tabColor rgb="FF00FFFF"/>
    <pageSetUpPr fitToPage="1"/>
  </sheetPr>
  <dimension ref="A1:K123"/>
  <sheetViews>
    <sheetView view="pageBreakPreview" topLeftCell="A91" zoomScale="85" zoomScaleNormal="100" zoomScaleSheetLayoutView="85" workbookViewId="0">
      <selection activeCell="G118" sqref="A118:G118"/>
    </sheetView>
  </sheetViews>
  <sheetFormatPr defaultColWidth="9.109375" defaultRowHeight="15" x14ac:dyDescent="0.25"/>
  <cols>
    <col min="1" max="1" width="9.6640625" style="115" customWidth="1"/>
    <col min="2" max="2" width="10.6640625" style="115" customWidth="1"/>
    <col min="3" max="3" width="77.6640625" style="115" customWidth="1"/>
    <col min="4" max="4" width="6.6640625" style="115" customWidth="1"/>
    <col min="5" max="5" width="8.6640625" style="145" customWidth="1"/>
    <col min="6" max="6" width="13.6640625" style="115" customWidth="1"/>
    <col min="7" max="7" width="15.6640625" style="115" customWidth="1"/>
    <col min="8" max="8" width="9.109375" style="115"/>
    <col min="9" max="9" width="0" style="115" hidden="1" customWidth="1"/>
    <col min="10" max="10" width="12" style="115" hidden="1" customWidth="1"/>
    <col min="11" max="11" width="18.109375" style="115" hidden="1" customWidth="1"/>
    <col min="12" max="12" width="0" style="115" hidden="1" customWidth="1"/>
    <col min="13" max="16384" width="9.109375" style="115"/>
  </cols>
  <sheetData>
    <row r="1" spans="1:11" ht="21.9" customHeight="1" x14ac:dyDescent="0.3">
      <c r="A1" s="52" t="str">
        <f>Works!A1</f>
        <v>CONTRACT JW14402</v>
      </c>
      <c r="B1" s="26"/>
      <c r="C1" s="26"/>
      <c r="D1" s="27"/>
      <c r="E1" s="53"/>
      <c r="F1" s="29" t="str">
        <f>Works!F1</f>
        <v>Date :08/09/2025</v>
      </c>
      <c r="G1" s="30"/>
      <c r="J1" s="3">
        <v>0.7</v>
      </c>
    </row>
    <row r="2" spans="1:11" ht="46.5" customHeight="1" x14ac:dyDescent="0.25">
      <c r="A2" s="55" t="s">
        <v>0</v>
      </c>
      <c r="B2" s="31"/>
      <c r="C2" s="31"/>
      <c r="D2" s="31"/>
      <c r="E2" s="56"/>
      <c r="F2" s="32"/>
      <c r="G2" s="33"/>
    </row>
    <row r="3" spans="1:11" ht="21.9" customHeight="1" thickBot="1" x14ac:dyDescent="0.3">
      <c r="A3" s="57" t="str">
        <f>Works!A3</f>
        <v>Turffontein Corridors of Freedom - Water Upgrade (Forest Hill New Tower and Pumpstation)</v>
      </c>
      <c r="B3" s="34"/>
      <c r="C3" s="34"/>
      <c r="D3" s="35"/>
      <c r="E3" s="58"/>
      <c r="F3" s="35"/>
      <c r="G3" s="36"/>
    </row>
    <row r="4" spans="1:11" ht="9.9" customHeight="1" thickBot="1" x14ac:dyDescent="0.3">
      <c r="A4" s="88"/>
      <c r="B4" s="88"/>
      <c r="C4" s="88"/>
      <c r="D4" s="88"/>
      <c r="E4" s="147"/>
      <c r="F4" s="88"/>
      <c r="G4" s="88"/>
    </row>
    <row r="5" spans="1:11" ht="18" customHeight="1" x14ac:dyDescent="0.25">
      <c r="A5" s="215" t="s">
        <v>2</v>
      </c>
      <c r="B5" s="217" t="s">
        <v>3</v>
      </c>
      <c r="C5" s="459" t="s">
        <v>4</v>
      </c>
      <c r="D5" s="461" t="s">
        <v>5</v>
      </c>
      <c r="E5" s="463" t="s">
        <v>6</v>
      </c>
      <c r="F5" s="465" t="s">
        <v>7</v>
      </c>
      <c r="G5" s="213" t="s">
        <v>8</v>
      </c>
    </row>
    <row r="6" spans="1:11" ht="18" customHeight="1" thickBot="1" x14ac:dyDescent="0.3">
      <c r="A6" s="216" t="s">
        <v>9</v>
      </c>
      <c r="B6" s="218" t="s">
        <v>10</v>
      </c>
      <c r="C6" s="460"/>
      <c r="D6" s="462"/>
      <c r="E6" s="464"/>
      <c r="F6" s="466"/>
      <c r="G6" s="214" t="s">
        <v>11</v>
      </c>
    </row>
    <row r="7" spans="1:11" ht="21.9" customHeight="1" x14ac:dyDescent="0.25">
      <c r="A7" s="92"/>
      <c r="B7" s="93" t="s">
        <v>12</v>
      </c>
      <c r="C7" s="94" t="s">
        <v>902</v>
      </c>
      <c r="D7" s="148"/>
      <c r="E7" s="147"/>
      <c r="F7" s="88"/>
      <c r="G7" s="149"/>
    </row>
    <row r="8" spans="1:11" ht="21.9" customHeight="1" x14ac:dyDescent="0.25">
      <c r="A8" s="92"/>
      <c r="B8" s="93" t="s">
        <v>71</v>
      </c>
      <c r="C8" s="96" t="s">
        <v>903</v>
      </c>
      <c r="D8" s="88"/>
      <c r="E8" s="147"/>
      <c r="F8" s="88"/>
      <c r="G8" s="95"/>
    </row>
    <row r="9" spans="1:11" ht="15" customHeight="1" thickBot="1" x14ac:dyDescent="0.3">
      <c r="A9" s="92"/>
      <c r="B9" s="93"/>
      <c r="C9" s="97" t="s">
        <v>904</v>
      </c>
      <c r="D9" s="88"/>
      <c r="E9" s="147"/>
      <c r="F9" s="88"/>
      <c r="G9" s="95"/>
    </row>
    <row r="10" spans="1:11" ht="17.100000000000001" customHeight="1" x14ac:dyDescent="0.25">
      <c r="A10" s="65"/>
      <c r="B10" s="66"/>
      <c r="C10" s="67"/>
      <c r="D10" s="66"/>
      <c r="E10" s="66"/>
      <c r="F10" s="68"/>
      <c r="G10" s="69"/>
    </row>
    <row r="11" spans="1:11" ht="17.100000000000001" customHeight="1" x14ac:dyDescent="0.25">
      <c r="A11" s="104">
        <v>9.1</v>
      </c>
      <c r="B11" s="116"/>
      <c r="C11" s="114" t="s">
        <v>905</v>
      </c>
      <c r="D11" s="107"/>
      <c r="E11" s="186"/>
      <c r="F11" s="187"/>
      <c r="G11" s="188"/>
    </row>
    <row r="12" spans="1:11" ht="17.100000000000001" customHeight="1" x14ac:dyDescent="0.25">
      <c r="A12" s="201"/>
      <c r="B12" s="202"/>
      <c r="C12" s="158"/>
      <c r="D12" s="156"/>
      <c r="E12" s="204"/>
      <c r="F12" s="6"/>
      <c r="G12" s="25"/>
    </row>
    <row r="13" spans="1:11" ht="17.100000000000001" customHeight="1" x14ac:dyDescent="0.25">
      <c r="A13" s="201" t="s">
        <v>906</v>
      </c>
      <c r="B13" s="202" t="s">
        <v>907</v>
      </c>
      <c r="C13" s="158" t="s">
        <v>908</v>
      </c>
      <c r="D13" s="156" t="s">
        <v>909</v>
      </c>
      <c r="E13" s="204">
        <v>750</v>
      </c>
      <c r="F13" s="6"/>
      <c r="G13" s="25"/>
      <c r="J13" s="4">
        <v>26.91</v>
      </c>
      <c r="K13" s="115">
        <f>E13*J13</f>
        <v>20182.5</v>
      </c>
    </row>
    <row r="14" spans="1:11" ht="17.100000000000001" customHeight="1" x14ac:dyDescent="0.25">
      <c r="A14" s="201"/>
      <c r="B14" s="202"/>
      <c r="C14" s="158"/>
      <c r="D14" s="156"/>
      <c r="E14" s="204"/>
      <c r="F14" s="6"/>
      <c r="G14" s="25"/>
      <c r="J14" s="6"/>
    </row>
    <row r="15" spans="1:11" ht="17.100000000000001" customHeight="1" x14ac:dyDescent="0.25">
      <c r="A15" s="201" t="s">
        <v>910</v>
      </c>
      <c r="B15" s="202" t="s">
        <v>911</v>
      </c>
      <c r="C15" s="158" t="s">
        <v>912</v>
      </c>
      <c r="D15" s="156" t="s">
        <v>909</v>
      </c>
      <c r="E15" s="204">
        <v>230</v>
      </c>
      <c r="F15" s="6"/>
      <c r="G15" s="25"/>
      <c r="J15" s="4">
        <v>11.55</v>
      </c>
      <c r="K15" s="115">
        <f>E15*J15</f>
        <v>2656.5</v>
      </c>
    </row>
    <row r="16" spans="1:11" ht="17.100000000000001" customHeight="1" x14ac:dyDescent="0.25">
      <c r="A16" s="201"/>
      <c r="B16" s="202"/>
      <c r="C16" s="158"/>
      <c r="D16" s="156"/>
      <c r="E16" s="204"/>
      <c r="F16" s="6"/>
      <c r="G16" s="25"/>
      <c r="J16" s="6"/>
    </row>
    <row r="17" spans="1:11" ht="17.100000000000001" customHeight="1" x14ac:dyDescent="0.25">
      <c r="A17" s="201" t="s">
        <v>913</v>
      </c>
      <c r="B17" s="202" t="s">
        <v>914</v>
      </c>
      <c r="C17" s="158" t="s">
        <v>915</v>
      </c>
      <c r="D17" s="156" t="s">
        <v>909</v>
      </c>
      <c r="E17" s="204">
        <v>380</v>
      </c>
      <c r="F17" s="6"/>
      <c r="G17" s="25"/>
      <c r="J17" s="4">
        <v>376.47</v>
      </c>
      <c r="K17" s="115">
        <f>E17*J17</f>
        <v>143058.6</v>
      </c>
    </row>
    <row r="18" spans="1:11" ht="17.100000000000001" customHeight="1" x14ac:dyDescent="0.25">
      <c r="A18" s="201"/>
      <c r="B18" s="202"/>
      <c r="C18" s="158"/>
      <c r="D18" s="156"/>
      <c r="E18" s="204"/>
      <c r="F18" s="6"/>
      <c r="G18" s="25"/>
      <c r="J18" s="6"/>
    </row>
    <row r="19" spans="1:11" ht="17.100000000000001" customHeight="1" x14ac:dyDescent="0.25">
      <c r="A19" s="201" t="s">
        <v>916</v>
      </c>
      <c r="B19" s="202" t="s">
        <v>917</v>
      </c>
      <c r="C19" s="158" t="s">
        <v>918</v>
      </c>
      <c r="D19" s="156" t="s">
        <v>909</v>
      </c>
      <c r="E19" s="204">
        <v>210</v>
      </c>
      <c r="F19" s="6"/>
      <c r="G19" s="25"/>
      <c r="J19" s="4">
        <v>67.87</v>
      </c>
      <c r="K19" s="115">
        <f>E19*J19</f>
        <v>14252.7</v>
      </c>
    </row>
    <row r="20" spans="1:11" ht="17.100000000000001" customHeight="1" x14ac:dyDescent="0.25">
      <c r="A20" s="201"/>
      <c r="B20" s="202"/>
      <c r="C20" s="158"/>
      <c r="D20" s="156"/>
      <c r="E20" s="204"/>
      <c r="F20" s="6"/>
      <c r="G20" s="25"/>
      <c r="J20" s="6"/>
    </row>
    <row r="21" spans="1:11" ht="17.100000000000001" customHeight="1" x14ac:dyDescent="0.25">
      <c r="A21" s="201" t="s">
        <v>919</v>
      </c>
      <c r="B21" s="202" t="s">
        <v>920</v>
      </c>
      <c r="C21" s="158" t="s">
        <v>921</v>
      </c>
      <c r="D21" s="156" t="s">
        <v>909</v>
      </c>
      <c r="E21" s="204">
        <v>210</v>
      </c>
      <c r="F21" s="6"/>
      <c r="G21" s="25"/>
      <c r="J21" s="4">
        <v>94.57</v>
      </c>
      <c r="K21" s="115">
        <f>E21*J21</f>
        <v>19859.699999999997</v>
      </c>
    </row>
    <row r="22" spans="1:11" ht="17.100000000000001" customHeight="1" x14ac:dyDescent="0.25">
      <c r="A22" s="201"/>
      <c r="B22" s="202"/>
      <c r="C22" s="158"/>
      <c r="D22" s="156"/>
      <c r="E22" s="204"/>
      <c r="F22" s="6"/>
      <c r="G22" s="25"/>
      <c r="J22" s="6"/>
    </row>
    <row r="23" spans="1:11" ht="17.100000000000001" customHeight="1" x14ac:dyDescent="0.25">
      <c r="A23" s="201" t="s">
        <v>922</v>
      </c>
      <c r="B23" s="202" t="s">
        <v>923</v>
      </c>
      <c r="C23" s="158" t="s">
        <v>1548</v>
      </c>
      <c r="D23" s="156"/>
      <c r="E23" s="204"/>
      <c r="F23" s="6"/>
      <c r="G23" s="25"/>
      <c r="J23" s="6"/>
    </row>
    <row r="24" spans="1:11" ht="17.100000000000001" customHeight="1" x14ac:dyDescent="0.25">
      <c r="A24" s="201"/>
      <c r="B24" s="202"/>
      <c r="C24" s="158" t="s">
        <v>1184</v>
      </c>
      <c r="D24" s="156" t="s">
        <v>909</v>
      </c>
      <c r="E24" s="204">
        <v>210</v>
      </c>
      <c r="F24" s="6"/>
      <c r="G24" s="25"/>
      <c r="J24" s="4">
        <v>110</v>
      </c>
      <c r="K24" s="115">
        <f>E24*J24</f>
        <v>23100</v>
      </c>
    </row>
    <row r="25" spans="1:11" ht="17.100000000000001" customHeight="1" x14ac:dyDescent="0.25">
      <c r="A25" s="201"/>
      <c r="B25" s="202"/>
      <c r="C25" s="158"/>
      <c r="D25" s="156"/>
      <c r="E25" s="204"/>
      <c r="F25" s="6"/>
      <c r="G25" s="25"/>
      <c r="J25" s="6"/>
    </row>
    <row r="26" spans="1:11" ht="17.100000000000001" customHeight="1" x14ac:dyDescent="0.25">
      <c r="A26" s="201" t="s">
        <v>925</v>
      </c>
      <c r="B26" s="202" t="s">
        <v>923</v>
      </c>
      <c r="C26" s="158" t="s">
        <v>1549</v>
      </c>
      <c r="D26" s="156"/>
      <c r="E26" s="204"/>
      <c r="F26" s="6"/>
      <c r="G26" s="25"/>
      <c r="J26" s="6"/>
    </row>
    <row r="27" spans="1:11" ht="17.100000000000001" customHeight="1" x14ac:dyDescent="0.25">
      <c r="A27" s="201"/>
      <c r="B27" s="202"/>
      <c r="C27" s="158" t="s">
        <v>924</v>
      </c>
      <c r="D27" s="156" t="s">
        <v>909</v>
      </c>
      <c r="E27" s="204">
        <v>210</v>
      </c>
      <c r="F27" s="6"/>
      <c r="G27" s="25"/>
      <c r="J27" s="4">
        <v>148.86000000000001</v>
      </c>
      <c r="K27" s="115">
        <f>E27*J27</f>
        <v>31260.600000000002</v>
      </c>
    </row>
    <row r="28" spans="1:11" ht="17.100000000000001" customHeight="1" x14ac:dyDescent="0.25">
      <c r="A28" s="201"/>
      <c r="B28" s="202"/>
      <c r="C28" s="158"/>
      <c r="D28" s="156"/>
      <c r="E28" s="204"/>
      <c r="F28" s="6"/>
      <c r="G28" s="25"/>
      <c r="J28" s="6"/>
    </row>
    <row r="29" spans="1:11" ht="17.100000000000001" customHeight="1" x14ac:dyDescent="0.25">
      <c r="A29" s="201" t="s">
        <v>928</v>
      </c>
      <c r="B29" s="202" t="s">
        <v>926</v>
      </c>
      <c r="C29" s="158" t="s">
        <v>257</v>
      </c>
      <c r="D29" s="156" t="s">
        <v>927</v>
      </c>
      <c r="E29" s="204">
        <v>13</v>
      </c>
      <c r="F29" s="6"/>
      <c r="G29" s="25"/>
      <c r="J29" s="4">
        <v>2257.25</v>
      </c>
      <c r="K29" s="115">
        <f>E29*J29</f>
        <v>29344.25</v>
      </c>
    </row>
    <row r="30" spans="1:11" ht="17.100000000000001" customHeight="1" x14ac:dyDescent="0.25">
      <c r="A30" s="201"/>
      <c r="B30" s="202"/>
      <c r="C30" s="158"/>
      <c r="D30" s="156"/>
      <c r="E30" s="204"/>
      <c r="F30" s="6"/>
      <c r="G30" s="25"/>
      <c r="J30" s="6"/>
    </row>
    <row r="31" spans="1:11" ht="17.100000000000001" customHeight="1" x14ac:dyDescent="0.25">
      <c r="A31" s="201" t="s">
        <v>928</v>
      </c>
      <c r="B31" s="202"/>
      <c r="C31" s="158" t="s">
        <v>260</v>
      </c>
      <c r="D31" s="156"/>
      <c r="E31" s="204"/>
      <c r="F31" s="6"/>
      <c r="G31" s="25"/>
      <c r="J31" s="6"/>
    </row>
    <row r="32" spans="1:11" ht="17.100000000000001" customHeight="1" x14ac:dyDescent="0.25">
      <c r="A32" s="201"/>
      <c r="B32" s="202"/>
      <c r="C32" s="158" t="s">
        <v>1185</v>
      </c>
      <c r="D32" s="156" t="s">
        <v>239</v>
      </c>
      <c r="E32" s="204">
        <v>1370</v>
      </c>
      <c r="F32" s="6"/>
      <c r="G32" s="25"/>
      <c r="J32" s="4">
        <v>11.03</v>
      </c>
      <c r="K32" s="115">
        <f>E32*J32</f>
        <v>15111.099999999999</v>
      </c>
    </row>
    <row r="33" spans="1:11" ht="17.100000000000001" customHeight="1" x14ac:dyDescent="0.25">
      <c r="A33" s="201"/>
      <c r="B33" s="202"/>
      <c r="C33" s="158"/>
      <c r="D33" s="156"/>
      <c r="E33" s="204"/>
      <c r="F33" s="6"/>
      <c r="G33" s="25"/>
      <c r="J33" s="6"/>
    </row>
    <row r="34" spans="1:11" ht="17.100000000000001" customHeight="1" x14ac:dyDescent="0.25">
      <c r="A34" s="201" t="s">
        <v>929</v>
      </c>
      <c r="B34" s="202" t="s">
        <v>930</v>
      </c>
      <c r="C34" s="158" t="s">
        <v>1547</v>
      </c>
      <c r="D34" s="156"/>
      <c r="E34" s="204"/>
      <c r="F34" s="6"/>
      <c r="G34" s="25"/>
      <c r="J34" s="6"/>
    </row>
    <row r="35" spans="1:11" ht="17.100000000000001" customHeight="1" x14ac:dyDescent="0.25">
      <c r="A35" s="201"/>
      <c r="B35" s="202"/>
      <c r="C35" s="158" t="s">
        <v>931</v>
      </c>
      <c r="D35" s="156" t="s">
        <v>239</v>
      </c>
      <c r="E35" s="204">
        <v>1370</v>
      </c>
      <c r="F35" s="6"/>
      <c r="G35" s="25"/>
      <c r="J35" s="4">
        <v>327.10000000000002</v>
      </c>
      <c r="K35" s="115">
        <f>E35*J35</f>
        <v>448127.00000000006</v>
      </c>
    </row>
    <row r="36" spans="1:11" ht="17.100000000000001" customHeight="1" x14ac:dyDescent="0.25">
      <c r="A36" s="201"/>
      <c r="B36" s="202"/>
      <c r="C36" s="158"/>
      <c r="D36" s="156"/>
      <c r="E36" s="204"/>
      <c r="F36" s="6"/>
      <c r="G36" s="25"/>
      <c r="J36" s="6"/>
    </row>
    <row r="37" spans="1:11" ht="17.100000000000001" customHeight="1" x14ac:dyDescent="0.25">
      <c r="A37" s="201" t="s">
        <v>932</v>
      </c>
      <c r="B37" s="202" t="s">
        <v>933</v>
      </c>
      <c r="C37" s="158" t="s">
        <v>934</v>
      </c>
      <c r="D37" s="156" t="s">
        <v>274</v>
      </c>
      <c r="E37" s="204">
        <v>360</v>
      </c>
      <c r="F37" s="6"/>
      <c r="G37" s="25"/>
      <c r="J37" s="4">
        <v>21</v>
      </c>
      <c r="K37" s="115">
        <f>E37*J37</f>
        <v>7560</v>
      </c>
    </row>
    <row r="38" spans="1:11" ht="17.100000000000001" customHeight="1" x14ac:dyDescent="0.25">
      <c r="A38" s="201"/>
      <c r="B38" s="202"/>
      <c r="C38" s="158"/>
      <c r="D38" s="156"/>
      <c r="E38" s="204"/>
      <c r="F38" s="6"/>
      <c r="G38" s="25"/>
    </row>
    <row r="39" spans="1:11" ht="17.100000000000001" customHeight="1" x14ac:dyDescent="0.25">
      <c r="A39" s="104">
        <v>9.1999999999999993</v>
      </c>
      <c r="B39" s="116"/>
      <c r="C39" s="114" t="s">
        <v>935</v>
      </c>
      <c r="D39" s="107"/>
      <c r="E39" s="186"/>
      <c r="F39" s="187"/>
      <c r="G39" s="188"/>
    </row>
    <row r="40" spans="1:11" ht="17.100000000000001" customHeight="1" x14ac:dyDescent="0.25">
      <c r="A40" s="201"/>
      <c r="B40" s="202"/>
      <c r="C40" s="158"/>
      <c r="D40" s="156"/>
      <c r="E40" s="204"/>
      <c r="F40" s="6"/>
      <c r="G40" s="25"/>
    </row>
    <row r="41" spans="1:11" ht="17.100000000000001" customHeight="1" x14ac:dyDescent="0.25">
      <c r="A41" s="201"/>
      <c r="B41" s="202" t="s">
        <v>936</v>
      </c>
      <c r="C41" s="158" t="s">
        <v>937</v>
      </c>
      <c r="D41" s="156"/>
      <c r="E41" s="204"/>
      <c r="F41" s="6"/>
      <c r="G41" s="25"/>
    </row>
    <row r="42" spans="1:11" ht="17.100000000000001" customHeight="1" x14ac:dyDescent="0.25">
      <c r="A42" s="201" t="s">
        <v>938</v>
      </c>
      <c r="B42" s="202"/>
      <c r="C42" s="158" t="s">
        <v>939</v>
      </c>
      <c r="D42" s="156" t="s">
        <v>274</v>
      </c>
      <c r="E42" s="204">
        <v>60</v>
      </c>
      <c r="F42" s="6"/>
      <c r="G42" s="25"/>
      <c r="J42" s="4">
        <v>229.02</v>
      </c>
      <c r="K42" s="115">
        <f>E42*J42</f>
        <v>13741.2</v>
      </c>
    </row>
    <row r="43" spans="1:11" ht="17.100000000000001" customHeight="1" x14ac:dyDescent="0.25">
      <c r="A43" s="201"/>
      <c r="B43" s="202"/>
      <c r="C43" s="158"/>
      <c r="D43" s="156"/>
      <c r="E43" s="204"/>
      <c r="F43" s="6"/>
      <c r="G43" s="25"/>
      <c r="J43" s="6"/>
    </row>
    <row r="44" spans="1:11" ht="17.100000000000001" customHeight="1" x14ac:dyDescent="0.25">
      <c r="A44" s="201" t="s">
        <v>940</v>
      </c>
      <c r="B44" s="202"/>
      <c r="C44" s="158" t="s">
        <v>941</v>
      </c>
      <c r="D44" s="156" t="s">
        <v>274</v>
      </c>
      <c r="E44" s="204">
        <v>300</v>
      </c>
      <c r="F44" s="6"/>
      <c r="G44" s="25"/>
      <c r="J44" s="4">
        <v>232.49</v>
      </c>
      <c r="K44" s="115">
        <f>E44*J44</f>
        <v>69747</v>
      </c>
    </row>
    <row r="45" spans="1:11" ht="17.100000000000001" customHeight="1" x14ac:dyDescent="0.25">
      <c r="A45" s="201"/>
      <c r="B45" s="202"/>
      <c r="C45" s="158"/>
      <c r="D45" s="156"/>
      <c r="E45" s="204"/>
      <c r="F45" s="6"/>
      <c r="G45" s="25"/>
    </row>
    <row r="46" spans="1:11" ht="17.100000000000001" customHeight="1" x14ac:dyDescent="0.25">
      <c r="A46" s="201"/>
      <c r="B46" s="202"/>
      <c r="C46" s="158"/>
      <c r="D46" s="156"/>
      <c r="E46" s="204"/>
      <c r="F46" s="6"/>
      <c r="G46" s="25"/>
    </row>
    <row r="47" spans="1:11" ht="17.100000000000001" customHeight="1" x14ac:dyDescent="0.25">
      <c r="A47" s="201"/>
      <c r="B47" s="202"/>
      <c r="C47" s="158"/>
      <c r="D47" s="156"/>
      <c r="E47" s="204"/>
      <c r="F47" s="6"/>
      <c r="G47" s="25"/>
    </row>
    <row r="48" spans="1:11" ht="17.100000000000001" customHeight="1" x14ac:dyDescent="0.25">
      <c r="A48" s="201"/>
      <c r="B48" s="202"/>
      <c r="C48" s="158"/>
      <c r="D48" s="156"/>
      <c r="E48" s="204"/>
      <c r="F48" s="6"/>
      <c r="G48" s="25"/>
    </row>
    <row r="49" spans="1:11" ht="17.100000000000001" customHeight="1" x14ac:dyDescent="0.25">
      <c r="A49" s="201"/>
      <c r="B49" s="202"/>
      <c r="C49" s="158"/>
      <c r="D49" s="156"/>
      <c r="E49" s="204"/>
      <c r="F49" s="6"/>
      <c r="G49" s="25"/>
    </row>
    <row r="50" spans="1:11" ht="17.100000000000001" customHeight="1" x14ac:dyDescent="0.25">
      <c r="A50" s="201"/>
      <c r="B50" s="202"/>
      <c r="C50" s="158"/>
      <c r="D50" s="156"/>
      <c r="E50" s="204"/>
      <c r="F50" s="6"/>
      <c r="G50" s="25"/>
    </row>
    <row r="51" spans="1:11" ht="17.100000000000001" customHeight="1" x14ac:dyDescent="0.25">
      <c r="A51" s="201"/>
      <c r="B51" s="202"/>
      <c r="C51" s="158"/>
      <c r="D51" s="156"/>
      <c r="E51" s="204"/>
      <c r="F51" s="6"/>
      <c r="G51" s="25"/>
    </row>
    <row r="52" spans="1:11" ht="17.100000000000001" customHeight="1" x14ac:dyDescent="0.25">
      <c r="A52" s="201"/>
      <c r="B52" s="202"/>
      <c r="C52" s="158"/>
      <c r="D52" s="156"/>
      <c r="E52" s="204"/>
      <c r="F52" s="6"/>
      <c r="G52" s="25"/>
    </row>
    <row r="53" spans="1:11" ht="17.100000000000001" customHeight="1" x14ac:dyDescent="0.25">
      <c r="A53" s="201"/>
      <c r="B53" s="202"/>
      <c r="C53" s="158"/>
      <c r="D53" s="156"/>
      <c r="E53" s="204"/>
      <c r="F53" s="6"/>
      <c r="G53" s="25"/>
    </row>
    <row r="54" spans="1:11" ht="17.100000000000001" customHeight="1" thickBot="1" x14ac:dyDescent="0.3">
      <c r="A54" s="201"/>
      <c r="B54" s="202"/>
      <c r="C54" s="158"/>
      <c r="D54" s="156"/>
      <c r="E54" s="204"/>
      <c r="F54" s="6"/>
      <c r="G54" s="25"/>
    </row>
    <row r="55" spans="1:11" ht="24.9" customHeight="1" thickBot="1" x14ac:dyDescent="0.3">
      <c r="A55" s="467">
        <v>35</v>
      </c>
      <c r="B55" s="487"/>
      <c r="C55" s="487"/>
      <c r="D55" s="487"/>
      <c r="E55" s="487"/>
      <c r="F55" s="487"/>
      <c r="G55" s="81"/>
      <c r="K55" s="127">
        <f>SUM(K13:K54)</f>
        <v>838001.14999999991</v>
      </c>
    </row>
    <row r="56" spans="1:11" ht="24.9" customHeight="1" thickBot="1" x14ac:dyDescent="0.3">
      <c r="A56" s="431">
        <v>34</v>
      </c>
      <c r="B56" s="432"/>
      <c r="C56" s="432"/>
      <c r="D56" s="432"/>
      <c r="E56" s="432"/>
      <c r="F56" s="432"/>
      <c r="G56" s="433"/>
    </row>
    <row r="57" spans="1:11" s="181" customFormat="1" x14ac:dyDescent="0.3">
      <c r="A57" s="141"/>
      <c r="B57" s="141"/>
      <c r="C57" s="141"/>
      <c r="D57" s="141"/>
      <c r="E57" s="143"/>
      <c r="F57" s="141"/>
      <c r="G57" s="141"/>
    </row>
    <row r="58" spans="1:11" s="181" customFormat="1" x14ac:dyDescent="0.3">
      <c r="A58" s="141"/>
      <c r="B58" s="141"/>
      <c r="C58" s="141"/>
      <c r="D58" s="141"/>
      <c r="E58" s="143"/>
      <c r="F58" s="141"/>
      <c r="G58" s="141"/>
    </row>
    <row r="59" spans="1:11" s="181" customFormat="1" x14ac:dyDescent="0.3">
      <c r="A59" s="141"/>
      <c r="B59" s="141"/>
      <c r="C59" s="141"/>
      <c r="D59" s="141"/>
      <c r="E59" s="143"/>
      <c r="F59" s="141"/>
      <c r="G59" s="141"/>
    </row>
    <row r="60" spans="1:11" s="181" customFormat="1" x14ac:dyDescent="0.3">
      <c r="A60" s="141"/>
      <c r="B60" s="141"/>
      <c r="C60" s="141"/>
      <c r="D60" s="141"/>
      <c r="E60" s="143"/>
      <c r="F60" s="141"/>
      <c r="G60" s="141"/>
    </row>
    <row r="61" spans="1:11" ht="9.9" customHeight="1" thickBot="1" x14ac:dyDescent="0.3">
      <c r="A61" s="88"/>
      <c r="B61" s="88"/>
      <c r="C61" s="88"/>
      <c r="D61" s="88"/>
      <c r="E61" s="89"/>
      <c r="F61" s="88"/>
      <c r="G61" s="88"/>
    </row>
    <row r="62" spans="1:11" ht="18" customHeight="1" x14ac:dyDescent="0.25">
      <c r="A62" s="215" t="s">
        <v>2</v>
      </c>
      <c r="B62" s="217" t="s">
        <v>3</v>
      </c>
      <c r="C62" s="459" t="s">
        <v>4</v>
      </c>
      <c r="D62" s="461" t="s">
        <v>5</v>
      </c>
      <c r="E62" s="463" t="s">
        <v>6</v>
      </c>
      <c r="F62" s="465" t="s">
        <v>7</v>
      </c>
      <c r="G62" s="213" t="s">
        <v>8</v>
      </c>
    </row>
    <row r="63" spans="1:11" ht="18" customHeight="1" thickBot="1" x14ac:dyDescent="0.3">
      <c r="A63" s="216" t="s">
        <v>9</v>
      </c>
      <c r="B63" s="218" t="s">
        <v>10</v>
      </c>
      <c r="C63" s="460"/>
      <c r="D63" s="462"/>
      <c r="E63" s="464"/>
      <c r="F63" s="466"/>
      <c r="G63" s="214" t="s">
        <v>11</v>
      </c>
    </row>
    <row r="64" spans="1:11" ht="21.9" customHeight="1" x14ac:dyDescent="0.25">
      <c r="A64" s="92"/>
      <c r="B64" s="93" t="s">
        <v>12</v>
      </c>
      <c r="C64" s="94" t="s">
        <v>942</v>
      </c>
      <c r="D64" s="88"/>
      <c r="E64" s="89"/>
      <c r="F64" s="88"/>
      <c r="G64" s="95"/>
    </row>
    <row r="65" spans="1:11" ht="21.9" customHeight="1" x14ac:dyDescent="0.25">
      <c r="A65" s="92"/>
      <c r="B65" s="93" t="s">
        <v>71</v>
      </c>
      <c r="C65" s="96" t="str">
        <f>C8</f>
        <v>Road works, kerbing &amp; storm water</v>
      </c>
      <c r="D65" s="88"/>
      <c r="E65" s="89"/>
      <c r="F65" s="88"/>
      <c r="G65" s="95"/>
    </row>
    <row r="66" spans="1:11" ht="15" customHeight="1" thickBot="1" x14ac:dyDescent="0.3">
      <c r="A66" s="92"/>
      <c r="B66" s="93"/>
      <c r="C66" s="97" t="str">
        <f>C9</f>
        <v>Drawing reference S03 &amp; S04</v>
      </c>
      <c r="D66" s="88"/>
      <c r="E66" s="89"/>
      <c r="F66" s="88"/>
      <c r="G66" s="95"/>
    </row>
    <row r="67" spans="1:11" ht="17.100000000000001" customHeight="1" thickBot="1" x14ac:dyDescent="0.3">
      <c r="A67" s="189">
        <f>A56</f>
        <v>34</v>
      </c>
      <c r="B67" s="190"/>
      <c r="C67" s="191"/>
      <c r="D67" s="190"/>
      <c r="E67" s="192"/>
      <c r="F67" s="193"/>
      <c r="G67" s="81"/>
    </row>
    <row r="68" spans="1:11" ht="17.100000000000001" customHeight="1" x14ac:dyDescent="0.25">
      <c r="A68" s="77"/>
      <c r="B68" s="78"/>
      <c r="C68" s="79"/>
      <c r="D68" s="78"/>
      <c r="E68" s="111"/>
      <c r="F68" s="80"/>
      <c r="G68" s="406"/>
    </row>
    <row r="69" spans="1:11" ht="17.100000000000001" customHeight="1" x14ac:dyDescent="0.25">
      <c r="A69" s="399">
        <v>9.3000000000000007</v>
      </c>
      <c r="B69" s="400"/>
      <c r="C69" s="401" t="s">
        <v>943</v>
      </c>
      <c r="D69" s="402"/>
      <c r="E69" s="403"/>
      <c r="F69" s="404"/>
      <c r="G69" s="405"/>
    </row>
    <row r="70" spans="1:11" ht="17.100000000000001" customHeight="1" x14ac:dyDescent="0.25">
      <c r="A70" s="201"/>
      <c r="B70" s="202"/>
      <c r="C70" s="158"/>
      <c r="D70" s="156"/>
      <c r="E70" s="204"/>
      <c r="F70" s="6"/>
      <c r="G70" s="25"/>
    </row>
    <row r="71" spans="1:11" ht="17.100000000000001" customHeight="1" x14ac:dyDescent="0.25">
      <c r="A71" s="201" t="s">
        <v>944</v>
      </c>
      <c r="B71" s="202" t="s">
        <v>818</v>
      </c>
      <c r="C71" s="158" t="s">
        <v>945</v>
      </c>
      <c r="D71" s="156"/>
      <c r="E71" s="204"/>
      <c r="F71" s="6"/>
      <c r="G71" s="25"/>
    </row>
    <row r="72" spans="1:11" ht="17.100000000000001" customHeight="1" x14ac:dyDescent="0.25">
      <c r="A72" s="201"/>
      <c r="B72" s="202"/>
      <c r="C72" s="158" t="s">
        <v>946</v>
      </c>
      <c r="D72" s="156"/>
      <c r="E72" s="204"/>
      <c r="F72" s="6"/>
      <c r="G72" s="25"/>
    </row>
    <row r="73" spans="1:11" ht="17.100000000000001" customHeight="1" x14ac:dyDescent="0.25">
      <c r="A73" s="201" t="s">
        <v>947</v>
      </c>
      <c r="B73" s="202"/>
      <c r="C73" s="158" t="s">
        <v>948</v>
      </c>
      <c r="D73" s="156" t="s">
        <v>1658</v>
      </c>
      <c r="E73" s="204">
        <v>80</v>
      </c>
      <c r="F73" s="6"/>
      <c r="G73" s="25"/>
      <c r="J73" s="4">
        <v>111.85</v>
      </c>
      <c r="K73" s="115">
        <f>E73*J73</f>
        <v>8948</v>
      </c>
    </row>
    <row r="74" spans="1:11" ht="17.100000000000001" customHeight="1" x14ac:dyDescent="0.25">
      <c r="A74" s="201"/>
      <c r="B74" s="202"/>
      <c r="C74" s="158"/>
      <c r="D74" s="156"/>
      <c r="E74" s="204"/>
      <c r="F74" s="6"/>
      <c r="G74" s="25"/>
      <c r="J74" s="6"/>
    </row>
    <row r="75" spans="1:11" ht="17.100000000000001" customHeight="1" x14ac:dyDescent="0.25">
      <c r="A75" s="201" t="s">
        <v>949</v>
      </c>
      <c r="B75" s="202"/>
      <c r="C75" s="158" t="s">
        <v>950</v>
      </c>
      <c r="D75" s="156" t="s">
        <v>1658</v>
      </c>
      <c r="E75" s="204">
        <v>300</v>
      </c>
      <c r="F75" s="6"/>
      <c r="G75" s="25"/>
      <c r="J75" s="4">
        <v>134.22</v>
      </c>
      <c r="K75" s="115">
        <f>E75*J75</f>
        <v>40266</v>
      </c>
    </row>
    <row r="76" spans="1:11" ht="17.100000000000001" customHeight="1" x14ac:dyDescent="0.25">
      <c r="A76" s="201"/>
      <c r="B76" s="202"/>
      <c r="C76" s="158"/>
      <c r="D76" s="156"/>
      <c r="E76" s="204"/>
      <c r="F76" s="6"/>
      <c r="G76" s="25"/>
      <c r="J76" s="6"/>
    </row>
    <row r="77" spans="1:11" ht="17.100000000000001" customHeight="1" x14ac:dyDescent="0.25">
      <c r="A77" s="201" t="s">
        <v>951</v>
      </c>
      <c r="B77" s="202"/>
      <c r="C77" s="158" t="s">
        <v>952</v>
      </c>
      <c r="D77" s="156" t="s">
        <v>1658</v>
      </c>
      <c r="E77" s="204">
        <v>0</v>
      </c>
      <c r="F77" s="6"/>
      <c r="G77" s="350" t="s">
        <v>953</v>
      </c>
      <c r="J77" s="6">
        <v>155.47</v>
      </c>
    </row>
    <row r="78" spans="1:11" ht="17.100000000000001" customHeight="1" x14ac:dyDescent="0.25">
      <c r="A78" s="201"/>
      <c r="B78" s="202"/>
      <c r="C78" s="158"/>
      <c r="D78" s="156"/>
      <c r="E78" s="204"/>
      <c r="F78" s="6"/>
      <c r="G78" s="25"/>
      <c r="J78" s="6"/>
    </row>
    <row r="79" spans="1:11" ht="17.100000000000001" customHeight="1" x14ac:dyDescent="0.25">
      <c r="A79" s="201" t="s">
        <v>954</v>
      </c>
      <c r="B79" s="202" t="s">
        <v>823</v>
      </c>
      <c r="C79" s="158" t="s">
        <v>824</v>
      </c>
      <c r="D79" s="156"/>
      <c r="E79" s="204"/>
      <c r="F79" s="6"/>
      <c r="G79" s="25"/>
      <c r="J79" s="6"/>
    </row>
    <row r="80" spans="1:11" ht="17.100000000000001" customHeight="1" x14ac:dyDescent="0.25">
      <c r="A80" s="201"/>
      <c r="B80" s="202"/>
      <c r="C80" s="158"/>
      <c r="D80" s="156"/>
      <c r="E80" s="204"/>
      <c r="F80" s="6"/>
      <c r="G80" s="25"/>
      <c r="J80" s="6"/>
    </row>
    <row r="81" spans="1:11" ht="17.100000000000001" customHeight="1" x14ac:dyDescent="0.25">
      <c r="A81" s="201"/>
      <c r="B81" s="202"/>
      <c r="C81" s="158" t="s">
        <v>825</v>
      </c>
      <c r="D81" s="156" t="s">
        <v>1658</v>
      </c>
      <c r="E81" s="204">
        <v>110</v>
      </c>
      <c r="F81" s="6"/>
      <c r="G81" s="25"/>
      <c r="J81" s="4">
        <v>11.55</v>
      </c>
      <c r="K81" s="115">
        <f>E81*J81</f>
        <v>1270.5</v>
      </c>
    </row>
    <row r="82" spans="1:11" ht="17.100000000000001" customHeight="1" x14ac:dyDescent="0.25">
      <c r="A82" s="201"/>
      <c r="B82" s="202"/>
      <c r="C82" s="158"/>
      <c r="D82" s="156"/>
      <c r="E82" s="204"/>
      <c r="F82" s="6"/>
      <c r="G82" s="25"/>
      <c r="J82" s="6"/>
    </row>
    <row r="83" spans="1:11" ht="17.100000000000001" customHeight="1" x14ac:dyDescent="0.25">
      <c r="A83" s="201"/>
      <c r="B83" s="202"/>
      <c r="C83" s="158" t="s">
        <v>827</v>
      </c>
      <c r="D83" s="156" t="s">
        <v>1658</v>
      </c>
      <c r="E83" s="204">
        <v>190</v>
      </c>
      <c r="F83" s="6"/>
      <c r="G83" s="25"/>
      <c r="J83" s="4">
        <v>376.47</v>
      </c>
      <c r="K83" s="115">
        <f>E83*J83</f>
        <v>71529.3</v>
      </c>
    </row>
    <row r="84" spans="1:11" ht="17.100000000000001" customHeight="1" x14ac:dyDescent="0.25">
      <c r="A84" s="201"/>
      <c r="B84" s="202"/>
      <c r="C84" s="158"/>
      <c r="D84" s="156"/>
      <c r="E84" s="204"/>
      <c r="F84" s="6"/>
      <c r="G84" s="25"/>
      <c r="J84" s="6"/>
    </row>
    <row r="85" spans="1:11" ht="17.100000000000001" customHeight="1" x14ac:dyDescent="0.25">
      <c r="A85" s="201" t="s">
        <v>955</v>
      </c>
      <c r="B85" s="202" t="s">
        <v>956</v>
      </c>
      <c r="C85" s="158" t="s">
        <v>1583</v>
      </c>
      <c r="D85" s="156" t="s">
        <v>274</v>
      </c>
      <c r="E85" s="204">
        <v>210</v>
      </c>
      <c r="F85" s="6"/>
      <c r="G85" s="25"/>
      <c r="J85" s="4">
        <v>543.23</v>
      </c>
      <c r="K85" s="115">
        <f>E85*J85</f>
        <v>114078.3</v>
      </c>
    </row>
    <row r="86" spans="1:11" ht="17.100000000000001" customHeight="1" x14ac:dyDescent="0.25">
      <c r="A86" s="201"/>
      <c r="B86" s="202"/>
      <c r="C86" s="158"/>
      <c r="D86" s="156"/>
      <c r="E86" s="204"/>
      <c r="F86" s="6"/>
      <c r="G86" s="25"/>
      <c r="J86" s="6"/>
    </row>
    <row r="87" spans="1:11" ht="17.100000000000001" customHeight="1" x14ac:dyDescent="0.25">
      <c r="A87" s="201" t="s">
        <v>957</v>
      </c>
      <c r="B87" s="202" t="s">
        <v>958</v>
      </c>
      <c r="C87" s="158" t="s">
        <v>959</v>
      </c>
      <c r="D87" s="156" t="s">
        <v>158</v>
      </c>
      <c r="E87" s="204">
        <v>6</v>
      </c>
      <c r="F87" s="6"/>
      <c r="G87" s="25"/>
      <c r="J87" s="4">
        <v>11123.38</v>
      </c>
      <c r="K87" s="115">
        <f>E87*J87</f>
        <v>66740.28</v>
      </c>
    </row>
    <row r="88" spans="1:11" ht="17.100000000000001" customHeight="1" x14ac:dyDescent="0.25">
      <c r="A88" s="201"/>
      <c r="B88" s="202"/>
      <c r="C88" s="158"/>
      <c r="D88" s="156"/>
      <c r="E88" s="204"/>
      <c r="F88" s="6"/>
      <c r="G88" s="25"/>
      <c r="J88" s="6"/>
    </row>
    <row r="89" spans="1:11" ht="17.100000000000001" customHeight="1" x14ac:dyDescent="0.25">
      <c r="A89" s="201" t="s">
        <v>960</v>
      </c>
      <c r="B89" s="202" t="s">
        <v>958</v>
      </c>
      <c r="C89" s="158" t="s">
        <v>961</v>
      </c>
      <c r="D89" s="156" t="s">
        <v>158</v>
      </c>
      <c r="E89" s="204">
        <v>1</v>
      </c>
      <c r="F89" s="6"/>
      <c r="G89" s="25"/>
      <c r="J89" s="4">
        <v>25584.98</v>
      </c>
      <c r="K89" s="115">
        <f>E89*J89</f>
        <v>25584.98</v>
      </c>
    </row>
    <row r="90" spans="1:11" ht="17.100000000000001" customHeight="1" x14ac:dyDescent="0.25">
      <c r="A90" s="201"/>
      <c r="B90" s="202"/>
      <c r="C90" s="158"/>
      <c r="D90" s="156"/>
      <c r="E90" s="204"/>
      <c r="F90" s="6"/>
      <c r="G90" s="25"/>
      <c r="J90" s="4"/>
    </row>
    <row r="91" spans="1:11" ht="17.100000000000001" customHeight="1" x14ac:dyDescent="0.25">
      <c r="A91" s="201" t="s">
        <v>962</v>
      </c>
      <c r="B91" s="202"/>
      <c r="C91" s="158" t="s">
        <v>1186</v>
      </c>
      <c r="D91" s="156" t="s">
        <v>158</v>
      </c>
      <c r="E91" s="204">
        <v>1</v>
      </c>
      <c r="F91" s="6"/>
      <c r="G91" s="25"/>
      <c r="J91" s="4">
        <v>7500</v>
      </c>
      <c r="K91" s="115">
        <f>E91*J91</f>
        <v>7500</v>
      </c>
    </row>
    <row r="92" spans="1:11" ht="17.100000000000001" customHeight="1" x14ac:dyDescent="0.25">
      <c r="A92" s="201"/>
      <c r="B92" s="202"/>
      <c r="C92" s="158"/>
      <c r="D92" s="156"/>
      <c r="E92" s="204"/>
      <c r="F92" s="6"/>
      <c r="G92" s="25"/>
    </row>
    <row r="93" spans="1:11" ht="17.100000000000001" customHeight="1" x14ac:dyDescent="0.25">
      <c r="A93" s="201"/>
      <c r="B93" s="202"/>
      <c r="C93" s="158"/>
      <c r="D93" s="156"/>
      <c r="E93" s="204"/>
      <c r="F93" s="15"/>
      <c r="G93" s="25"/>
    </row>
    <row r="94" spans="1:11" ht="17.100000000000001" customHeight="1" x14ac:dyDescent="0.25">
      <c r="A94" s="201"/>
      <c r="B94" s="202"/>
      <c r="C94" s="158"/>
      <c r="D94" s="156"/>
      <c r="E94" s="204"/>
      <c r="F94" s="15"/>
      <c r="G94" s="25"/>
    </row>
    <row r="95" spans="1:11" ht="17.100000000000001" customHeight="1" x14ac:dyDescent="0.25">
      <c r="A95" s="201"/>
      <c r="B95" s="202"/>
      <c r="C95" s="158"/>
      <c r="D95" s="156"/>
      <c r="E95" s="204"/>
      <c r="F95" s="15"/>
      <c r="G95" s="25"/>
    </row>
    <row r="96" spans="1:11" ht="17.100000000000001" customHeight="1" x14ac:dyDescent="0.25">
      <c r="A96" s="201"/>
      <c r="B96" s="202"/>
      <c r="C96" s="158"/>
      <c r="D96" s="156"/>
      <c r="E96" s="204"/>
      <c r="F96" s="6"/>
      <c r="G96" s="25"/>
    </row>
    <row r="97" spans="1:7" ht="17.100000000000001" customHeight="1" x14ac:dyDescent="0.25">
      <c r="A97" s="201"/>
      <c r="B97" s="202"/>
      <c r="C97" s="158"/>
      <c r="D97" s="156"/>
      <c r="E97" s="204"/>
      <c r="F97" s="6"/>
      <c r="G97" s="25"/>
    </row>
    <row r="98" spans="1:7" ht="17.100000000000001" customHeight="1" x14ac:dyDescent="0.25">
      <c r="A98" s="201"/>
      <c r="B98" s="202"/>
      <c r="C98" s="158"/>
      <c r="D98" s="156"/>
      <c r="E98" s="204"/>
      <c r="F98" s="6"/>
      <c r="G98" s="25"/>
    </row>
    <row r="99" spans="1:7" ht="17.100000000000001" customHeight="1" x14ac:dyDescent="0.25">
      <c r="A99" s="201"/>
      <c r="B99" s="202"/>
      <c r="C99" s="158"/>
      <c r="D99" s="156"/>
      <c r="E99" s="204"/>
      <c r="F99" s="6"/>
      <c r="G99" s="25"/>
    </row>
    <row r="100" spans="1:7" ht="17.100000000000001" customHeight="1" x14ac:dyDescent="0.25">
      <c r="A100" s="201"/>
      <c r="B100" s="202"/>
      <c r="C100" s="158"/>
      <c r="D100" s="156"/>
      <c r="E100" s="204"/>
      <c r="F100" s="6"/>
      <c r="G100" s="25"/>
    </row>
    <row r="101" spans="1:7" ht="17.100000000000001" customHeight="1" x14ac:dyDescent="0.25">
      <c r="A101" s="201"/>
      <c r="B101" s="202"/>
      <c r="C101" s="158"/>
      <c r="D101" s="156"/>
      <c r="E101" s="204"/>
      <c r="F101" s="6"/>
      <c r="G101" s="25"/>
    </row>
    <row r="102" spans="1:7" ht="17.100000000000001" customHeight="1" x14ac:dyDescent="0.25">
      <c r="A102" s="201"/>
      <c r="B102" s="202"/>
      <c r="C102" s="158"/>
      <c r="D102" s="156"/>
      <c r="E102" s="204"/>
      <c r="F102" s="6"/>
      <c r="G102" s="25"/>
    </row>
    <row r="103" spans="1:7" ht="17.100000000000001" customHeight="1" x14ac:dyDescent="0.25">
      <c r="A103" s="201"/>
      <c r="B103" s="202"/>
      <c r="C103" s="158"/>
      <c r="D103" s="156"/>
      <c r="E103" s="204"/>
      <c r="F103" s="6"/>
      <c r="G103" s="25"/>
    </row>
    <row r="104" spans="1:7" ht="17.100000000000001" customHeight="1" x14ac:dyDescent="0.25">
      <c r="A104" s="201"/>
      <c r="B104" s="202"/>
      <c r="C104" s="158"/>
      <c r="D104" s="156"/>
      <c r="E104" s="204"/>
      <c r="F104" s="6"/>
      <c r="G104" s="25"/>
    </row>
    <row r="105" spans="1:7" ht="17.100000000000001" customHeight="1" x14ac:dyDescent="0.25">
      <c r="A105" s="201"/>
      <c r="B105" s="202"/>
      <c r="C105" s="158"/>
      <c r="D105" s="156"/>
      <c r="E105" s="204"/>
      <c r="F105" s="6"/>
      <c r="G105" s="25"/>
    </row>
    <row r="106" spans="1:7" ht="17.100000000000001" customHeight="1" x14ac:dyDescent="0.25">
      <c r="A106" s="201"/>
      <c r="B106" s="202"/>
      <c r="C106" s="158"/>
      <c r="D106" s="156"/>
      <c r="E106" s="204"/>
      <c r="F106" s="6"/>
      <c r="G106" s="25"/>
    </row>
    <row r="107" spans="1:7" ht="17.100000000000001" customHeight="1" x14ac:dyDescent="0.25">
      <c r="A107" s="201"/>
      <c r="B107" s="202"/>
      <c r="C107" s="158"/>
      <c r="D107" s="156"/>
      <c r="E107" s="204"/>
      <c r="F107" s="6"/>
      <c r="G107" s="25"/>
    </row>
    <row r="108" spans="1:7" ht="17.100000000000001" customHeight="1" x14ac:dyDescent="0.25">
      <c r="A108" s="201"/>
      <c r="B108" s="202"/>
      <c r="C108" s="158"/>
      <c r="D108" s="156"/>
      <c r="E108" s="204"/>
      <c r="F108" s="6"/>
      <c r="G108" s="25"/>
    </row>
    <row r="109" spans="1:7" ht="17.100000000000001" customHeight="1" x14ac:dyDescent="0.25">
      <c r="A109" s="201"/>
      <c r="B109" s="202"/>
      <c r="C109" s="158"/>
      <c r="D109" s="156"/>
      <c r="E109" s="204"/>
      <c r="F109" s="6"/>
      <c r="G109" s="25"/>
    </row>
    <row r="110" spans="1:7" ht="17.100000000000001" customHeight="1" x14ac:dyDescent="0.25">
      <c r="A110" s="201"/>
      <c r="B110" s="202"/>
      <c r="C110" s="158"/>
      <c r="D110" s="156"/>
      <c r="E110" s="204"/>
      <c r="F110" s="6"/>
      <c r="G110" s="25"/>
    </row>
    <row r="111" spans="1:7" ht="17.100000000000001" customHeight="1" x14ac:dyDescent="0.25">
      <c r="A111" s="201"/>
      <c r="B111" s="202"/>
      <c r="C111" s="158"/>
      <c r="D111" s="156"/>
      <c r="E111" s="204"/>
      <c r="F111" s="6"/>
      <c r="G111" s="25"/>
    </row>
    <row r="112" spans="1:7" ht="17.100000000000001" customHeight="1" x14ac:dyDescent="0.25">
      <c r="A112" s="201"/>
      <c r="B112" s="202"/>
      <c r="C112" s="158"/>
      <c r="D112" s="156"/>
      <c r="E112" s="204"/>
      <c r="F112" s="6"/>
      <c r="G112" s="25"/>
    </row>
    <row r="113" spans="1:11" ht="17.100000000000001" customHeight="1" x14ac:dyDescent="0.25">
      <c r="A113" s="201"/>
      <c r="B113" s="202"/>
      <c r="C113" s="158"/>
      <c r="D113" s="156"/>
      <c r="E113" s="204"/>
      <c r="F113" s="6"/>
      <c r="G113" s="25"/>
    </row>
    <row r="114" spans="1:11" ht="17.100000000000001" customHeight="1" x14ac:dyDescent="0.25">
      <c r="A114" s="201"/>
      <c r="B114" s="202"/>
      <c r="C114" s="158"/>
      <c r="D114" s="156"/>
      <c r="E114" s="204"/>
      <c r="F114" s="6"/>
      <c r="G114" s="25"/>
    </row>
    <row r="115" spans="1:11" ht="17.100000000000001" customHeight="1" x14ac:dyDescent="0.25">
      <c r="A115" s="201"/>
      <c r="B115" s="202"/>
      <c r="C115" s="158"/>
      <c r="D115" s="156"/>
      <c r="E115" s="204"/>
      <c r="F115" s="6"/>
      <c r="G115" s="25"/>
    </row>
    <row r="116" spans="1:11" ht="17.100000000000001" customHeight="1" x14ac:dyDescent="0.25">
      <c r="A116" s="201"/>
      <c r="B116" s="202"/>
      <c r="C116" s="158"/>
      <c r="D116" s="156"/>
      <c r="E116" s="204"/>
      <c r="F116" s="6"/>
      <c r="G116" s="25"/>
      <c r="K116" s="115">
        <f>SUM(K71:K115)</f>
        <v>335917.36</v>
      </c>
    </row>
    <row r="117" spans="1:11" ht="17.100000000000001" customHeight="1" thickBot="1" x14ac:dyDescent="0.3">
      <c r="A117" s="201"/>
      <c r="B117" s="202"/>
      <c r="C117" s="158"/>
      <c r="D117" s="156"/>
      <c r="E117" s="204"/>
      <c r="F117" s="6"/>
      <c r="G117" s="25"/>
    </row>
    <row r="118" spans="1:11" ht="24.9" customHeight="1" thickBot="1" x14ac:dyDescent="0.3">
      <c r="A118" s="494" t="s">
        <v>963</v>
      </c>
      <c r="B118" s="495"/>
      <c r="C118" s="495"/>
      <c r="D118" s="495"/>
      <c r="E118" s="495"/>
      <c r="F118" s="495"/>
      <c r="G118" s="427"/>
      <c r="K118" s="127">
        <v>0</v>
      </c>
    </row>
    <row r="119" spans="1:11" ht="24.9" customHeight="1" thickBot="1" x14ac:dyDescent="0.3">
      <c r="A119" s="488">
        <f>A56+1</f>
        <v>35</v>
      </c>
      <c r="B119" s="489"/>
      <c r="C119" s="489"/>
      <c r="D119" s="489"/>
      <c r="E119" s="489"/>
      <c r="F119" s="489"/>
      <c r="G119" s="490"/>
    </row>
    <row r="120" spans="1:11" s="181" customFormat="1" x14ac:dyDescent="0.3">
      <c r="A120" s="141"/>
      <c r="B120" s="141"/>
      <c r="C120" s="141"/>
      <c r="D120" s="141"/>
      <c r="E120" s="143"/>
      <c r="F120" s="141"/>
      <c r="G120" s="141"/>
    </row>
    <row r="121" spans="1:11" s="181" customFormat="1" x14ac:dyDescent="0.3">
      <c r="A121" s="141"/>
      <c r="B121" s="141"/>
      <c r="C121" s="141"/>
      <c r="D121" s="141"/>
      <c r="E121" s="143"/>
      <c r="F121" s="141"/>
      <c r="G121" s="141"/>
    </row>
    <row r="122" spans="1:11" s="181" customFormat="1" x14ac:dyDescent="0.3">
      <c r="A122" s="141"/>
      <c r="B122" s="141"/>
      <c r="C122" s="141"/>
      <c r="D122" s="141"/>
      <c r="E122" s="143"/>
      <c r="F122" s="141"/>
      <c r="G122" s="141"/>
    </row>
    <row r="123" spans="1:11" s="181" customFormat="1" x14ac:dyDescent="0.3">
      <c r="A123" s="141"/>
      <c r="B123" s="141"/>
      <c r="C123" s="141"/>
      <c r="D123" s="141"/>
      <c r="E123" s="143"/>
      <c r="F123" s="141"/>
      <c r="G123" s="141"/>
    </row>
  </sheetData>
  <mergeCells count="12">
    <mergeCell ref="C62:C63"/>
    <mergeCell ref="D62:D63"/>
    <mergeCell ref="F62:F63"/>
    <mergeCell ref="A118:F118"/>
    <mergeCell ref="A119:G119"/>
    <mergeCell ref="E62:E63"/>
    <mergeCell ref="A56:G56"/>
    <mergeCell ref="C5:C6"/>
    <mergeCell ref="D5:D6"/>
    <mergeCell ref="E5:E6"/>
    <mergeCell ref="F5:F6"/>
    <mergeCell ref="A55:F55"/>
  </mergeCells>
  <pageMargins left="0.7" right="0.7" top="0.75" bottom="0.75" header="0.3" footer="0.3"/>
  <pageSetup paperSize="9" scale="61" fitToHeight="0" orientation="portrait" r:id="rId1"/>
  <rowBreaks count="1" manualBreakCount="1">
    <brk id="60"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9022-9F62-4B7B-9B67-1A2505E016AD}">
  <sheetPr>
    <tabColor theme="0" tint="-0.34998626667073579"/>
    <pageSetUpPr fitToPage="1"/>
  </sheetPr>
  <dimension ref="A1:K120"/>
  <sheetViews>
    <sheetView view="pageBreakPreview" topLeftCell="A93" zoomScale="85" zoomScaleNormal="100" zoomScaleSheetLayoutView="85" workbookViewId="0">
      <selection activeCell="G115" sqref="A115:G115"/>
    </sheetView>
  </sheetViews>
  <sheetFormatPr defaultColWidth="9.109375" defaultRowHeight="14.4" x14ac:dyDescent="0.3"/>
  <cols>
    <col min="1" max="1" width="10" style="181" customWidth="1"/>
    <col min="2" max="2" width="10.6640625" style="181" customWidth="1"/>
    <col min="3" max="3" width="77.6640625" style="181" customWidth="1"/>
    <col min="4" max="4" width="6.6640625" style="181" customWidth="1"/>
    <col min="5" max="5" width="9.33203125" style="181" customWidth="1"/>
    <col min="6" max="6" width="13.6640625" style="181" customWidth="1"/>
    <col min="7" max="7" width="15.6640625" style="181" customWidth="1"/>
    <col min="8" max="8" width="9.109375" style="181"/>
    <col min="9" max="9" width="0" style="181" hidden="1" customWidth="1"/>
    <col min="10" max="10" width="12" style="181" hidden="1" customWidth="1"/>
    <col min="11" max="12" width="0" style="181" hidden="1" customWidth="1"/>
    <col min="13" max="16384" width="9.109375" style="181"/>
  </cols>
  <sheetData>
    <row r="1" spans="1:10" ht="24.6" x14ac:dyDescent="0.3">
      <c r="A1" s="52" t="str">
        <f>Works!A1</f>
        <v>CONTRACT JW14402</v>
      </c>
      <c r="B1" s="26"/>
      <c r="C1" s="26"/>
      <c r="D1" s="27"/>
      <c r="E1" s="53"/>
      <c r="F1" s="29" t="str">
        <f>Works!F1</f>
        <v>Date :08/09/2025</v>
      </c>
      <c r="G1" s="30"/>
      <c r="J1" s="3">
        <v>0.6</v>
      </c>
    </row>
    <row r="2" spans="1:10" ht="36" customHeight="1" x14ac:dyDescent="0.3">
      <c r="A2" s="55" t="s">
        <v>0</v>
      </c>
      <c r="B2" s="31"/>
      <c r="C2" s="31"/>
      <c r="D2" s="31"/>
      <c r="E2" s="56"/>
      <c r="F2" s="32"/>
      <c r="G2" s="33"/>
    </row>
    <row r="3" spans="1:10" ht="15.6" thickBot="1" x14ac:dyDescent="0.35">
      <c r="A3" s="57" t="str">
        <f>Works!A3</f>
        <v>Turffontein Corridors of Freedom - Water Upgrade (Forest Hill New Tower and Pumpstation)</v>
      </c>
      <c r="B3" s="34"/>
      <c r="C3" s="34"/>
      <c r="D3" s="35"/>
      <c r="E3" s="58"/>
      <c r="F3" s="35"/>
      <c r="G3" s="36"/>
    </row>
    <row r="4" spans="1:10" ht="15" thickBot="1" x14ac:dyDescent="0.35">
      <c r="A4" s="88"/>
      <c r="B4" s="88"/>
      <c r="C4" s="88"/>
      <c r="D4" s="88"/>
      <c r="E4" s="147"/>
      <c r="F4" s="88"/>
      <c r="G4" s="88"/>
    </row>
    <row r="5" spans="1:10" ht="17.25" customHeight="1" x14ac:dyDescent="0.3">
      <c r="A5" s="215" t="s">
        <v>2</v>
      </c>
      <c r="B5" s="217" t="s">
        <v>3</v>
      </c>
      <c r="C5" s="459" t="s">
        <v>4</v>
      </c>
      <c r="D5" s="461" t="s">
        <v>5</v>
      </c>
      <c r="E5" s="463" t="s">
        <v>6</v>
      </c>
      <c r="F5" s="465" t="s">
        <v>7</v>
      </c>
      <c r="G5" s="213" t="s">
        <v>8</v>
      </c>
    </row>
    <row r="6" spans="1:10" ht="18" customHeight="1" thickBot="1" x14ac:dyDescent="0.35">
      <c r="A6" s="216" t="s">
        <v>9</v>
      </c>
      <c r="B6" s="218" t="s">
        <v>10</v>
      </c>
      <c r="C6" s="460"/>
      <c r="D6" s="462"/>
      <c r="E6" s="464"/>
      <c r="F6" s="466"/>
      <c r="G6" s="214" t="s">
        <v>11</v>
      </c>
    </row>
    <row r="7" spans="1:10" ht="31.8" x14ac:dyDescent="0.3">
      <c r="A7" s="407"/>
      <c r="B7" s="408" t="s">
        <v>12</v>
      </c>
      <c r="C7" s="409" t="s">
        <v>964</v>
      </c>
      <c r="D7" s="410"/>
      <c r="E7" s="411"/>
      <c r="F7" s="412"/>
      <c r="G7" s="413"/>
    </row>
    <row r="8" spans="1:10" ht="21" thickBot="1" x14ac:dyDescent="0.35">
      <c r="A8" s="414"/>
      <c r="B8" s="415" t="s">
        <v>71</v>
      </c>
      <c r="C8" s="416" t="s">
        <v>965</v>
      </c>
      <c r="D8" s="334"/>
      <c r="E8" s="335"/>
      <c r="F8" s="334"/>
      <c r="G8" s="417"/>
    </row>
    <row r="9" spans="1:10" ht="17.399999999999999" x14ac:dyDescent="0.3">
      <c r="A9" s="372">
        <v>10.1</v>
      </c>
      <c r="B9" s="387"/>
      <c r="C9" s="388" t="s">
        <v>966</v>
      </c>
      <c r="D9" s="374"/>
      <c r="E9" s="389"/>
      <c r="F9" s="390"/>
      <c r="G9" s="180"/>
    </row>
    <row r="10" spans="1:10" x14ac:dyDescent="0.3">
      <c r="A10" s="201"/>
      <c r="B10" s="202"/>
      <c r="C10" s="158"/>
      <c r="D10" s="156"/>
      <c r="E10" s="204"/>
      <c r="F10" s="6"/>
      <c r="G10" s="25"/>
    </row>
    <row r="11" spans="1:10" x14ac:dyDescent="0.3">
      <c r="A11" s="201"/>
      <c r="B11" s="202"/>
      <c r="C11" s="158" t="s">
        <v>967</v>
      </c>
      <c r="D11" s="156"/>
      <c r="E11" s="204"/>
      <c r="F11" s="6"/>
      <c r="G11" s="25"/>
    </row>
    <row r="12" spans="1:10" x14ac:dyDescent="0.3">
      <c r="A12" s="201"/>
      <c r="B12" s="202"/>
      <c r="C12" s="158" t="s">
        <v>968</v>
      </c>
      <c r="D12" s="156"/>
      <c r="E12" s="204"/>
      <c r="F12" s="6"/>
      <c r="G12" s="25"/>
    </row>
    <row r="13" spans="1:10" x14ac:dyDescent="0.3">
      <c r="A13" s="201"/>
      <c r="B13" s="202"/>
      <c r="C13" s="158"/>
      <c r="D13" s="156"/>
      <c r="E13" s="204"/>
      <c r="F13" s="6"/>
      <c r="G13" s="25"/>
    </row>
    <row r="14" spans="1:10" x14ac:dyDescent="0.3">
      <c r="A14" s="201" t="s">
        <v>969</v>
      </c>
      <c r="B14" s="202"/>
      <c r="C14" s="158" t="s">
        <v>970</v>
      </c>
      <c r="D14" s="156"/>
      <c r="E14" s="204"/>
      <c r="F14" s="6"/>
      <c r="G14" s="25"/>
    </row>
    <row r="15" spans="1:10" x14ac:dyDescent="0.3">
      <c r="A15" s="201"/>
      <c r="B15" s="202"/>
      <c r="C15" s="158" t="s">
        <v>971</v>
      </c>
      <c r="D15" s="156" t="s">
        <v>2</v>
      </c>
      <c r="E15" s="204">
        <v>1</v>
      </c>
      <c r="F15" s="6"/>
      <c r="G15" s="25"/>
    </row>
    <row r="16" spans="1:10" x14ac:dyDescent="0.3">
      <c r="A16" s="201"/>
      <c r="B16" s="202"/>
      <c r="C16" s="158"/>
      <c r="D16" s="156"/>
      <c r="E16" s="204"/>
      <c r="F16" s="6"/>
      <c r="G16" s="25"/>
    </row>
    <row r="17" spans="1:7" x14ac:dyDescent="0.3">
      <c r="A17" s="201" t="s">
        <v>972</v>
      </c>
      <c r="B17" s="202"/>
      <c r="C17" s="158" t="s">
        <v>1187</v>
      </c>
      <c r="D17" s="156"/>
      <c r="E17" s="204"/>
      <c r="F17" s="6"/>
      <c r="G17" s="25"/>
    </row>
    <row r="18" spans="1:7" x14ac:dyDescent="0.3">
      <c r="A18" s="201"/>
      <c r="B18" s="202"/>
      <c r="C18" s="158" t="s">
        <v>1188</v>
      </c>
      <c r="D18" s="156" t="s">
        <v>2</v>
      </c>
      <c r="E18" s="204">
        <v>1</v>
      </c>
      <c r="F18" s="6"/>
      <c r="G18" s="25"/>
    </row>
    <row r="19" spans="1:7" x14ac:dyDescent="0.3">
      <c r="A19" s="201"/>
      <c r="B19" s="202"/>
      <c r="C19" s="158"/>
      <c r="D19" s="156"/>
      <c r="E19" s="204"/>
      <c r="F19" s="6"/>
      <c r="G19" s="25"/>
    </row>
    <row r="20" spans="1:7" x14ac:dyDescent="0.3">
      <c r="A20" s="201" t="s">
        <v>973</v>
      </c>
      <c r="B20" s="202"/>
      <c r="C20" s="158" t="s">
        <v>974</v>
      </c>
      <c r="D20" s="156"/>
      <c r="E20" s="204"/>
      <c r="F20" s="6"/>
      <c r="G20" s="25"/>
    </row>
    <row r="21" spans="1:7" x14ac:dyDescent="0.3">
      <c r="A21" s="201"/>
      <c r="B21" s="202"/>
      <c r="C21" s="158" t="s">
        <v>975</v>
      </c>
      <c r="D21" s="156" t="s">
        <v>976</v>
      </c>
      <c r="E21" s="204">
        <v>3</v>
      </c>
      <c r="F21" s="6"/>
      <c r="G21" s="25"/>
    </row>
    <row r="22" spans="1:7" x14ac:dyDescent="0.3">
      <c r="A22" s="201"/>
      <c r="B22" s="202"/>
      <c r="C22" s="158"/>
      <c r="D22" s="156"/>
      <c r="E22" s="204"/>
      <c r="F22" s="6"/>
      <c r="G22" s="25"/>
    </row>
    <row r="23" spans="1:7" x14ac:dyDescent="0.3">
      <c r="A23" s="201" t="s">
        <v>977</v>
      </c>
      <c r="B23" s="202"/>
      <c r="C23" s="158" t="s">
        <v>978</v>
      </c>
      <c r="D23" s="156" t="s">
        <v>2</v>
      </c>
      <c r="E23" s="204">
        <v>1</v>
      </c>
      <c r="F23" s="6"/>
      <c r="G23" s="25"/>
    </row>
    <row r="24" spans="1:7" x14ac:dyDescent="0.3">
      <c r="A24" s="201"/>
      <c r="B24" s="202"/>
      <c r="C24" s="158"/>
      <c r="D24" s="156"/>
      <c r="E24" s="204"/>
      <c r="F24" s="6"/>
      <c r="G24" s="25"/>
    </row>
    <row r="25" spans="1:7" x14ac:dyDescent="0.3">
      <c r="A25" s="201" t="s">
        <v>979</v>
      </c>
      <c r="B25" s="202"/>
      <c r="C25" s="158" t="s">
        <v>980</v>
      </c>
      <c r="D25" s="156" t="s">
        <v>2</v>
      </c>
      <c r="E25" s="204">
        <v>1</v>
      </c>
      <c r="F25" s="6"/>
      <c r="G25" s="25"/>
    </row>
    <row r="26" spans="1:7" x14ac:dyDescent="0.3">
      <c r="A26" s="201"/>
      <c r="B26" s="202"/>
      <c r="C26" s="158"/>
      <c r="D26" s="156"/>
      <c r="E26" s="204"/>
      <c r="F26" s="6"/>
      <c r="G26" s="25"/>
    </row>
    <row r="27" spans="1:7" x14ac:dyDescent="0.3">
      <c r="A27" s="201" t="s">
        <v>979</v>
      </c>
      <c r="B27" s="202"/>
      <c r="C27" s="158" t="s">
        <v>981</v>
      </c>
      <c r="D27" s="156" t="s">
        <v>2</v>
      </c>
      <c r="E27" s="204">
        <v>1</v>
      </c>
      <c r="F27" s="6"/>
      <c r="G27" s="25"/>
    </row>
    <row r="28" spans="1:7" x14ac:dyDescent="0.3">
      <c r="A28" s="201"/>
      <c r="B28" s="202"/>
      <c r="C28" s="158"/>
      <c r="D28" s="156"/>
      <c r="E28" s="204"/>
      <c r="F28" s="6"/>
      <c r="G28" s="25"/>
    </row>
    <row r="29" spans="1:7" x14ac:dyDescent="0.3">
      <c r="A29" s="201" t="s">
        <v>982</v>
      </c>
      <c r="B29" s="202"/>
      <c r="C29" s="158" t="s">
        <v>983</v>
      </c>
      <c r="D29" s="156" t="s">
        <v>2</v>
      </c>
      <c r="E29" s="204">
        <v>1</v>
      </c>
      <c r="F29" s="6"/>
      <c r="G29" s="25"/>
    </row>
    <row r="30" spans="1:7" x14ac:dyDescent="0.3">
      <c r="A30" s="201"/>
      <c r="B30" s="202"/>
      <c r="C30" s="158"/>
      <c r="D30" s="156"/>
      <c r="E30" s="204"/>
      <c r="F30" s="6"/>
      <c r="G30" s="25"/>
    </row>
    <row r="31" spans="1:7" x14ac:dyDescent="0.3">
      <c r="A31" s="201"/>
      <c r="B31" s="202"/>
      <c r="C31" s="158"/>
      <c r="D31" s="156"/>
      <c r="E31" s="204"/>
      <c r="F31" s="6"/>
      <c r="G31" s="25"/>
    </row>
    <row r="32" spans="1:7" x14ac:dyDescent="0.3">
      <c r="A32" s="201"/>
      <c r="B32" s="202"/>
      <c r="C32" s="158"/>
      <c r="D32" s="156"/>
      <c r="E32" s="204"/>
      <c r="F32" s="6"/>
      <c r="G32" s="25"/>
    </row>
    <row r="33" spans="1:7" x14ac:dyDescent="0.3">
      <c r="A33" s="201"/>
      <c r="B33" s="202"/>
      <c r="C33" s="158"/>
      <c r="D33" s="156"/>
      <c r="E33" s="204"/>
      <c r="F33" s="6"/>
      <c r="G33" s="25"/>
    </row>
    <row r="34" spans="1:7" x14ac:dyDescent="0.3">
      <c r="A34" s="201"/>
      <c r="B34" s="202"/>
      <c r="C34" s="158"/>
      <c r="D34" s="156"/>
      <c r="E34" s="204"/>
      <c r="F34" s="6"/>
      <c r="G34" s="25"/>
    </row>
    <row r="35" spans="1:7" x14ac:dyDescent="0.3">
      <c r="A35" s="201"/>
      <c r="B35" s="202"/>
      <c r="C35" s="158"/>
      <c r="D35" s="156"/>
      <c r="E35" s="204"/>
      <c r="F35" s="6"/>
      <c r="G35" s="25"/>
    </row>
    <row r="36" spans="1:7" x14ac:dyDescent="0.3">
      <c r="A36" s="201"/>
      <c r="B36" s="202"/>
      <c r="C36" s="158"/>
      <c r="D36" s="156"/>
      <c r="E36" s="204"/>
      <c r="F36" s="6"/>
      <c r="G36" s="25"/>
    </row>
    <row r="37" spans="1:7" x14ac:dyDescent="0.3">
      <c r="A37" s="201"/>
      <c r="B37" s="202"/>
      <c r="C37" s="158"/>
      <c r="D37" s="156"/>
      <c r="E37" s="204"/>
      <c r="F37" s="6"/>
      <c r="G37" s="25"/>
    </row>
    <row r="38" spans="1:7" x14ac:dyDescent="0.3">
      <c r="A38" s="201"/>
      <c r="B38" s="202"/>
      <c r="C38" s="158"/>
      <c r="D38" s="156"/>
      <c r="E38" s="204"/>
      <c r="F38" s="6"/>
      <c r="G38" s="25"/>
    </row>
    <row r="39" spans="1:7" x14ac:dyDescent="0.3">
      <c r="A39" s="201"/>
      <c r="B39" s="202"/>
      <c r="C39" s="158"/>
      <c r="D39" s="156"/>
      <c r="E39" s="204"/>
      <c r="F39" s="6"/>
      <c r="G39" s="25"/>
    </row>
    <row r="40" spans="1:7" x14ac:dyDescent="0.3">
      <c r="A40" s="201"/>
      <c r="B40" s="202"/>
      <c r="C40" s="158"/>
      <c r="D40" s="156"/>
      <c r="E40" s="204"/>
      <c r="F40" s="6"/>
      <c r="G40" s="25"/>
    </row>
    <row r="41" spans="1:7" x14ac:dyDescent="0.3">
      <c r="A41" s="201"/>
      <c r="B41" s="202"/>
      <c r="C41" s="158"/>
      <c r="D41" s="156"/>
      <c r="E41" s="204"/>
      <c r="F41" s="6"/>
      <c r="G41" s="25"/>
    </row>
    <row r="42" spans="1:7" x14ac:dyDescent="0.3">
      <c r="A42" s="201"/>
      <c r="B42" s="202"/>
      <c r="C42" s="158"/>
      <c r="D42" s="156"/>
      <c r="E42" s="204"/>
      <c r="F42" s="6"/>
      <c r="G42" s="25"/>
    </row>
    <row r="43" spans="1:7" x14ac:dyDescent="0.3">
      <c r="A43" s="201"/>
      <c r="B43" s="202"/>
      <c r="C43" s="158"/>
      <c r="D43" s="156"/>
      <c r="E43" s="204"/>
      <c r="F43" s="6"/>
      <c r="G43" s="25"/>
    </row>
    <row r="44" spans="1:7" x14ac:dyDescent="0.3">
      <c r="A44" s="201"/>
      <c r="B44" s="202"/>
      <c r="C44" s="158"/>
      <c r="D44" s="156"/>
      <c r="E44" s="204"/>
      <c r="F44" s="6"/>
      <c r="G44" s="25"/>
    </row>
    <row r="45" spans="1:7" x14ac:dyDescent="0.3">
      <c r="A45" s="201"/>
      <c r="B45" s="202"/>
      <c r="C45" s="158"/>
      <c r="D45" s="156"/>
      <c r="E45" s="204"/>
      <c r="F45" s="6"/>
      <c r="G45" s="25"/>
    </row>
    <row r="46" spans="1:7" x14ac:dyDescent="0.3">
      <c r="A46" s="201"/>
      <c r="B46" s="202"/>
      <c r="C46" s="158"/>
      <c r="D46" s="156"/>
      <c r="E46" s="204"/>
      <c r="F46" s="6"/>
      <c r="G46" s="25"/>
    </row>
    <row r="47" spans="1:7" x14ac:dyDescent="0.3">
      <c r="A47" s="201"/>
      <c r="B47" s="202"/>
      <c r="C47" s="158"/>
      <c r="D47" s="156"/>
      <c r="E47" s="204"/>
      <c r="F47" s="6"/>
      <c r="G47" s="25"/>
    </row>
    <row r="48" spans="1:7" x14ac:dyDescent="0.3">
      <c r="A48" s="201"/>
      <c r="B48" s="202"/>
      <c r="C48" s="158"/>
      <c r="D48" s="156"/>
      <c r="E48" s="204"/>
      <c r="F48" s="6"/>
      <c r="G48" s="25"/>
    </row>
    <row r="49" spans="1:11" x14ac:dyDescent="0.3">
      <c r="A49" s="201"/>
      <c r="B49" s="202"/>
      <c r="C49" s="158"/>
      <c r="D49" s="156"/>
      <c r="E49" s="204"/>
      <c r="F49" s="6"/>
      <c r="G49" s="25"/>
    </row>
    <row r="50" spans="1:11" x14ac:dyDescent="0.3">
      <c r="A50" s="201"/>
      <c r="B50" s="202"/>
      <c r="C50" s="158"/>
      <c r="D50" s="156"/>
      <c r="E50" s="204"/>
      <c r="F50" s="6"/>
      <c r="G50" s="25"/>
    </row>
    <row r="51" spans="1:11" ht="15" thickBot="1" x14ac:dyDescent="0.35">
      <c r="A51" s="201"/>
      <c r="B51" s="202"/>
      <c r="C51" s="158"/>
      <c r="D51" s="156"/>
      <c r="E51" s="204"/>
      <c r="F51" s="6"/>
      <c r="G51" s="25"/>
      <c r="K51" s="181">
        <v>300000</v>
      </c>
    </row>
    <row r="52" spans="1:11" ht="18" thickBot="1" x14ac:dyDescent="0.35">
      <c r="A52" s="467">
        <v>37</v>
      </c>
      <c r="B52" s="487"/>
      <c r="C52" s="487"/>
      <c r="D52" s="487"/>
      <c r="E52" s="487"/>
      <c r="F52" s="487"/>
      <c r="G52" s="81"/>
    </row>
    <row r="53" spans="1:11" ht="18" thickBot="1" x14ac:dyDescent="0.35">
      <c r="A53" s="431">
        <v>36</v>
      </c>
      <c r="B53" s="432"/>
      <c r="C53" s="432"/>
      <c r="D53" s="432"/>
      <c r="E53" s="432"/>
      <c r="F53" s="432"/>
      <c r="G53" s="433"/>
    </row>
    <row r="54" spans="1:11" ht="15" customHeight="1" x14ac:dyDescent="0.3">
      <c r="A54" s="141"/>
      <c r="B54" s="141"/>
      <c r="C54" s="141"/>
      <c r="D54" s="141"/>
      <c r="E54" s="143"/>
      <c r="F54" s="141"/>
      <c r="G54" s="141"/>
    </row>
    <row r="55" spans="1:11" ht="15" customHeight="1" x14ac:dyDescent="0.3">
      <c r="A55" s="141"/>
      <c r="B55" s="141"/>
      <c r="C55" s="141"/>
      <c r="D55" s="141"/>
      <c r="E55" s="143"/>
      <c r="F55" s="141"/>
      <c r="G55" s="141"/>
    </row>
    <row r="56" spans="1:11" ht="15" customHeight="1" x14ac:dyDescent="0.3">
      <c r="A56" s="141"/>
      <c r="B56" s="141"/>
      <c r="C56" s="141"/>
      <c r="D56" s="141"/>
      <c r="E56" s="143"/>
      <c r="F56" s="141"/>
      <c r="G56" s="141"/>
    </row>
    <row r="57" spans="1:11" ht="15" customHeight="1" thickBot="1" x14ac:dyDescent="0.35">
      <c r="A57" s="141"/>
      <c r="B57" s="141"/>
      <c r="C57" s="141"/>
      <c r="D57" s="141"/>
      <c r="E57" s="143"/>
      <c r="F57" s="141"/>
      <c r="G57" s="141"/>
    </row>
    <row r="58" spans="1:11" ht="15" thickBot="1" x14ac:dyDescent="0.35">
      <c r="A58" s="194"/>
      <c r="B58" s="194"/>
      <c r="C58" s="194"/>
      <c r="D58" s="194"/>
      <c r="E58" s="195"/>
      <c r="F58" s="194"/>
      <c r="G58" s="194"/>
    </row>
    <row r="59" spans="1:11" ht="17.25" customHeight="1" x14ac:dyDescent="0.3">
      <c r="A59" s="215" t="s">
        <v>2</v>
      </c>
      <c r="B59" s="217" t="s">
        <v>3</v>
      </c>
      <c r="C59" s="459" t="s">
        <v>4</v>
      </c>
      <c r="D59" s="461" t="s">
        <v>5</v>
      </c>
      <c r="E59" s="463" t="s">
        <v>6</v>
      </c>
      <c r="F59" s="465" t="s">
        <v>7</v>
      </c>
      <c r="G59" s="213" t="s">
        <v>8</v>
      </c>
    </row>
    <row r="60" spans="1:11" ht="18" customHeight="1" thickBot="1" x14ac:dyDescent="0.35">
      <c r="A60" s="216" t="s">
        <v>9</v>
      </c>
      <c r="B60" s="218" t="s">
        <v>10</v>
      </c>
      <c r="C60" s="460"/>
      <c r="D60" s="462"/>
      <c r="E60" s="464"/>
      <c r="F60" s="466"/>
      <c r="G60" s="214" t="s">
        <v>11</v>
      </c>
    </row>
    <row r="61" spans="1:11" ht="31.8" x14ac:dyDescent="0.3">
      <c r="A61" s="92"/>
      <c r="B61" s="93" t="s">
        <v>12</v>
      </c>
      <c r="C61" s="94" t="s">
        <v>987</v>
      </c>
      <c r="D61" s="148"/>
      <c r="E61" s="147"/>
      <c r="F61" s="88"/>
      <c r="G61" s="149"/>
    </row>
    <row r="62" spans="1:11" ht="21" thickBot="1" x14ac:dyDescent="0.35">
      <c r="A62" s="92"/>
      <c r="B62" s="93" t="s">
        <v>71</v>
      </c>
      <c r="C62" s="96" t="s">
        <v>965</v>
      </c>
      <c r="D62" s="88"/>
      <c r="E62" s="147"/>
      <c r="F62" s="88"/>
      <c r="G62" s="95"/>
    </row>
    <row r="63" spans="1:11" ht="18" thickBot="1" x14ac:dyDescent="0.35">
      <c r="A63" s="479">
        <f>A53</f>
        <v>36</v>
      </c>
      <c r="B63" s="480"/>
      <c r="C63" s="480"/>
      <c r="D63" s="480"/>
      <c r="E63" s="480"/>
      <c r="F63" s="480"/>
      <c r="G63" s="287"/>
    </row>
    <row r="64" spans="1:11" x14ac:dyDescent="0.3">
      <c r="A64" s="491"/>
      <c r="B64" s="492"/>
      <c r="C64" s="492"/>
      <c r="D64" s="492"/>
      <c r="E64" s="492"/>
      <c r="F64" s="492"/>
      <c r="G64" s="493"/>
    </row>
    <row r="65" spans="1:7" ht="17.399999999999999" x14ac:dyDescent="0.3">
      <c r="A65" s="70">
        <v>10.199999999999999</v>
      </c>
      <c r="B65" s="139"/>
      <c r="C65" s="106" t="s">
        <v>485</v>
      </c>
      <c r="D65" s="72"/>
      <c r="E65" s="140"/>
      <c r="F65" s="155"/>
      <c r="G65" s="75"/>
    </row>
    <row r="66" spans="1:7" x14ac:dyDescent="0.3">
      <c r="A66" s="201"/>
      <c r="B66" s="202"/>
      <c r="C66" s="158"/>
      <c r="D66" s="156"/>
      <c r="E66" s="204"/>
      <c r="F66" s="6"/>
      <c r="G66" s="25"/>
    </row>
    <row r="67" spans="1:7" x14ac:dyDescent="0.3">
      <c r="A67" s="201"/>
      <c r="B67" s="202"/>
      <c r="C67" s="158" t="s">
        <v>486</v>
      </c>
      <c r="D67" s="156"/>
      <c r="E67" s="204"/>
      <c r="F67" s="6"/>
      <c r="G67" s="25"/>
    </row>
    <row r="68" spans="1:7" x14ac:dyDescent="0.3">
      <c r="A68" s="201" t="s">
        <v>984</v>
      </c>
      <c r="B68" s="202" t="s">
        <v>488</v>
      </c>
      <c r="C68" s="158" t="s">
        <v>489</v>
      </c>
      <c r="D68" s="156"/>
      <c r="E68" s="204"/>
      <c r="F68" s="6"/>
      <c r="G68" s="25"/>
    </row>
    <row r="69" spans="1:7" x14ac:dyDescent="0.3">
      <c r="A69" s="201"/>
      <c r="B69" s="202"/>
      <c r="C69" s="158" t="s">
        <v>490</v>
      </c>
      <c r="D69" s="156" t="s">
        <v>2</v>
      </c>
      <c r="E69" s="204">
        <v>1</v>
      </c>
      <c r="F69" s="6"/>
      <c r="G69" s="25"/>
    </row>
    <row r="70" spans="1:7" x14ac:dyDescent="0.3">
      <c r="A70" s="201"/>
      <c r="B70" s="202"/>
      <c r="C70" s="158"/>
      <c r="D70" s="156"/>
      <c r="E70" s="204"/>
      <c r="F70" s="6"/>
      <c r="G70" s="25"/>
    </row>
    <row r="71" spans="1:7" x14ac:dyDescent="0.3">
      <c r="A71" s="201" t="s">
        <v>985</v>
      </c>
      <c r="B71" s="202" t="s">
        <v>488</v>
      </c>
      <c r="C71" s="158" t="s">
        <v>492</v>
      </c>
      <c r="D71" s="156" t="s">
        <v>2</v>
      </c>
      <c r="E71" s="204">
        <v>1</v>
      </c>
      <c r="F71" s="6"/>
      <c r="G71" s="25"/>
    </row>
    <row r="72" spans="1:7" x14ac:dyDescent="0.3">
      <c r="A72" s="201"/>
      <c r="B72" s="202"/>
      <c r="C72" s="158"/>
      <c r="D72" s="156"/>
      <c r="E72" s="204"/>
      <c r="F72" s="6"/>
      <c r="G72" s="25"/>
    </row>
    <row r="73" spans="1:7" x14ac:dyDescent="0.3">
      <c r="A73" s="201" t="s">
        <v>986</v>
      </c>
      <c r="B73" s="202" t="s">
        <v>488</v>
      </c>
      <c r="C73" s="158" t="s">
        <v>494</v>
      </c>
      <c r="D73" s="156" t="s">
        <v>2</v>
      </c>
      <c r="E73" s="204">
        <v>1</v>
      </c>
      <c r="F73" s="6"/>
      <c r="G73" s="25"/>
    </row>
    <row r="74" spans="1:7" x14ac:dyDescent="0.3">
      <c r="A74" s="201"/>
      <c r="B74" s="202"/>
      <c r="C74" s="158"/>
      <c r="D74" s="156"/>
      <c r="E74" s="204"/>
      <c r="F74" s="6"/>
      <c r="G74" s="25"/>
    </row>
    <row r="75" spans="1:7" x14ac:dyDescent="0.3">
      <c r="A75" s="201" t="s">
        <v>994</v>
      </c>
      <c r="B75" s="202" t="s">
        <v>488</v>
      </c>
      <c r="C75" s="158" t="s">
        <v>507</v>
      </c>
      <c r="D75" s="156"/>
      <c r="E75" s="204"/>
      <c r="F75" s="6"/>
      <c r="G75" s="25"/>
    </row>
    <row r="76" spans="1:7" x14ac:dyDescent="0.3">
      <c r="A76" s="201"/>
      <c r="B76" s="202"/>
      <c r="C76" s="158" t="s">
        <v>508</v>
      </c>
      <c r="D76" s="156"/>
      <c r="E76" s="204"/>
      <c r="F76" s="6"/>
      <c r="G76" s="25"/>
    </row>
    <row r="77" spans="1:7" x14ac:dyDescent="0.3">
      <c r="A77" s="201"/>
      <c r="B77" s="202"/>
      <c r="C77" s="158" t="s">
        <v>509</v>
      </c>
      <c r="D77" s="156" t="s">
        <v>158</v>
      </c>
      <c r="E77" s="204">
        <v>1</v>
      </c>
      <c r="F77" s="6"/>
      <c r="G77" s="25"/>
    </row>
    <row r="78" spans="1:7" x14ac:dyDescent="0.3">
      <c r="A78" s="201"/>
      <c r="B78" s="202"/>
      <c r="C78" s="158"/>
      <c r="D78" s="156"/>
      <c r="E78" s="204"/>
      <c r="F78" s="6"/>
      <c r="G78" s="25"/>
    </row>
    <row r="79" spans="1:7" ht="17.399999999999999" x14ac:dyDescent="0.3">
      <c r="A79" s="70" t="s">
        <v>1222</v>
      </c>
      <c r="B79" s="139"/>
      <c r="C79" s="106" t="s">
        <v>595</v>
      </c>
      <c r="D79" s="72"/>
      <c r="E79" s="140"/>
      <c r="F79" s="155"/>
      <c r="G79" s="75"/>
    </row>
    <row r="80" spans="1:7" x14ac:dyDescent="0.3">
      <c r="A80" s="201"/>
      <c r="B80" s="202"/>
      <c r="C80" s="158"/>
      <c r="D80" s="156"/>
      <c r="E80" s="204"/>
      <c r="F80" s="6"/>
      <c r="G80" s="25"/>
    </row>
    <row r="81" spans="1:7" x14ac:dyDescent="0.3">
      <c r="A81" s="201" t="s">
        <v>1575</v>
      </c>
      <c r="B81" s="202"/>
      <c r="C81" s="158" t="s">
        <v>1576</v>
      </c>
      <c r="D81" s="156"/>
      <c r="E81" s="204"/>
      <c r="F81" s="6"/>
      <c r="G81" s="25"/>
    </row>
    <row r="82" spans="1:7" x14ac:dyDescent="0.3">
      <c r="A82" s="201"/>
      <c r="B82" s="202"/>
      <c r="C82" s="158" t="s">
        <v>1578</v>
      </c>
      <c r="D82" s="156" t="s">
        <v>2</v>
      </c>
      <c r="E82" s="204">
        <v>1</v>
      </c>
      <c r="F82" s="6"/>
      <c r="G82" s="25"/>
    </row>
    <row r="83" spans="1:7" x14ac:dyDescent="0.3">
      <c r="A83" s="201"/>
      <c r="B83" s="202"/>
      <c r="C83" s="158"/>
      <c r="D83" s="156"/>
      <c r="E83" s="204"/>
      <c r="F83" s="6"/>
      <c r="G83" s="25"/>
    </row>
    <row r="84" spans="1:7" x14ac:dyDescent="0.3">
      <c r="A84" s="201" t="s">
        <v>1577</v>
      </c>
      <c r="B84" s="202"/>
      <c r="C84" s="158" t="s">
        <v>1579</v>
      </c>
      <c r="D84" s="156" t="s">
        <v>244</v>
      </c>
      <c r="E84" s="204">
        <v>20</v>
      </c>
      <c r="F84" s="6"/>
      <c r="G84" s="25"/>
    </row>
    <row r="85" spans="1:7" x14ac:dyDescent="0.3">
      <c r="A85" s="201"/>
      <c r="B85" s="202"/>
      <c r="C85" s="158"/>
      <c r="D85" s="156"/>
      <c r="E85" s="204"/>
      <c r="F85" s="6"/>
      <c r="G85" s="25"/>
    </row>
    <row r="86" spans="1:7" x14ac:dyDescent="0.3">
      <c r="A86" s="201" t="s">
        <v>1580</v>
      </c>
      <c r="B86" s="202"/>
      <c r="C86" s="158" t="s">
        <v>1581</v>
      </c>
      <c r="D86" s="156"/>
      <c r="E86" s="204"/>
      <c r="F86" s="6"/>
      <c r="G86" s="25"/>
    </row>
    <row r="87" spans="1:7" x14ac:dyDescent="0.3">
      <c r="A87" s="201"/>
      <c r="B87" s="202"/>
      <c r="C87" s="158" t="s">
        <v>1582</v>
      </c>
      <c r="D87" s="156" t="s">
        <v>2</v>
      </c>
      <c r="E87" s="204">
        <v>1</v>
      </c>
      <c r="F87" s="6"/>
      <c r="G87" s="25"/>
    </row>
    <row r="88" spans="1:7" x14ac:dyDescent="0.3">
      <c r="A88" s="201"/>
      <c r="B88" s="202"/>
      <c r="C88" s="158"/>
      <c r="D88" s="156"/>
      <c r="E88" s="204"/>
      <c r="F88" s="6"/>
      <c r="G88" s="25"/>
    </row>
    <row r="89" spans="1:7" x14ac:dyDescent="0.3">
      <c r="A89" s="201"/>
      <c r="B89" s="202"/>
      <c r="C89" s="158"/>
      <c r="D89" s="156"/>
      <c r="E89" s="204"/>
      <c r="F89" s="6"/>
      <c r="G89" s="25"/>
    </row>
    <row r="90" spans="1:7" x14ac:dyDescent="0.3">
      <c r="A90" s="201"/>
      <c r="B90" s="202"/>
      <c r="C90" s="158"/>
      <c r="D90" s="156"/>
      <c r="E90" s="204"/>
      <c r="F90" s="6"/>
      <c r="G90" s="25"/>
    </row>
    <row r="91" spans="1:7" x14ac:dyDescent="0.3">
      <c r="A91" s="201"/>
      <c r="B91" s="202"/>
      <c r="C91" s="158"/>
      <c r="D91" s="156"/>
      <c r="E91" s="204"/>
      <c r="F91" s="6"/>
      <c r="G91" s="25"/>
    </row>
    <row r="92" spans="1:7" x14ac:dyDescent="0.3">
      <c r="A92" s="201"/>
      <c r="B92" s="202"/>
      <c r="C92" s="158"/>
      <c r="D92" s="156"/>
      <c r="E92" s="204"/>
      <c r="F92" s="6"/>
      <c r="G92" s="25"/>
    </row>
    <row r="93" spans="1:7" x14ac:dyDescent="0.3">
      <c r="A93" s="201"/>
      <c r="B93" s="202"/>
      <c r="C93" s="158"/>
      <c r="D93" s="156"/>
      <c r="E93" s="204"/>
      <c r="F93" s="6"/>
      <c r="G93" s="25"/>
    </row>
    <row r="94" spans="1:7" x14ac:dyDescent="0.3">
      <c r="A94" s="201"/>
      <c r="B94" s="202"/>
      <c r="C94" s="158"/>
      <c r="D94" s="156"/>
      <c r="E94" s="204"/>
      <c r="F94" s="6"/>
      <c r="G94" s="25"/>
    </row>
    <row r="95" spans="1:7" x14ac:dyDescent="0.3">
      <c r="A95" s="201"/>
      <c r="B95" s="202"/>
      <c r="C95" s="158"/>
      <c r="D95" s="156"/>
      <c r="E95" s="204"/>
      <c r="F95" s="6"/>
      <c r="G95" s="25"/>
    </row>
    <row r="96" spans="1:7" x14ac:dyDescent="0.3">
      <c r="A96" s="201"/>
      <c r="B96" s="202"/>
      <c r="C96" s="158"/>
      <c r="D96" s="156"/>
      <c r="E96" s="204"/>
      <c r="F96" s="6"/>
      <c r="G96" s="25"/>
    </row>
    <row r="97" spans="1:7" x14ac:dyDescent="0.3">
      <c r="A97" s="201"/>
      <c r="B97" s="202"/>
      <c r="C97" s="158"/>
      <c r="D97" s="156"/>
      <c r="E97" s="204"/>
      <c r="F97" s="6"/>
      <c r="G97" s="25"/>
    </row>
    <row r="98" spans="1:7" x14ac:dyDescent="0.3">
      <c r="A98" s="201"/>
      <c r="B98" s="202"/>
      <c r="C98" s="158"/>
      <c r="D98" s="156"/>
      <c r="E98" s="204"/>
      <c r="F98" s="6"/>
      <c r="G98" s="25"/>
    </row>
    <row r="99" spans="1:7" x14ac:dyDescent="0.3">
      <c r="A99" s="201"/>
      <c r="B99" s="202"/>
      <c r="C99" s="158"/>
      <c r="D99" s="156"/>
      <c r="E99" s="204"/>
      <c r="F99" s="6"/>
      <c r="G99" s="25"/>
    </row>
    <row r="100" spans="1:7" x14ac:dyDescent="0.3">
      <c r="A100" s="201"/>
      <c r="B100" s="202"/>
      <c r="C100" s="158"/>
      <c r="D100" s="156"/>
      <c r="E100" s="204"/>
      <c r="F100" s="6"/>
      <c r="G100" s="25"/>
    </row>
    <row r="101" spans="1:7" x14ac:dyDescent="0.3">
      <c r="A101" s="201"/>
      <c r="B101" s="202"/>
      <c r="C101" s="158"/>
      <c r="D101" s="156"/>
      <c r="E101" s="204"/>
      <c r="F101" s="6"/>
      <c r="G101" s="25"/>
    </row>
    <row r="102" spans="1:7" x14ac:dyDescent="0.3">
      <c r="A102" s="201"/>
      <c r="B102" s="202"/>
      <c r="C102" s="158"/>
      <c r="D102" s="156"/>
      <c r="E102" s="204"/>
      <c r="F102" s="6"/>
      <c r="G102" s="25"/>
    </row>
    <row r="103" spans="1:7" x14ac:dyDescent="0.3">
      <c r="A103" s="201"/>
      <c r="B103" s="202"/>
      <c r="C103" s="158"/>
      <c r="D103" s="156"/>
      <c r="E103" s="204"/>
      <c r="F103" s="6"/>
      <c r="G103" s="25"/>
    </row>
    <row r="104" spans="1:7" x14ac:dyDescent="0.3">
      <c r="A104" s="201"/>
      <c r="B104" s="202"/>
      <c r="C104" s="158"/>
      <c r="D104" s="156"/>
      <c r="E104" s="204"/>
      <c r="F104" s="6"/>
      <c r="G104" s="25"/>
    </row>
    <row r="105" spans="1:7" x14ac:dyDescent="0.3">
      <c r="A105" s="201"/>
      <c r="B105" s="202"/>
      <c r="C105" s="158"/>
      <c r="D105" s="156"/>
      <c r="E105" s="204"/>
      <c r="F105" s="6"/>
      <c r="G105" s="25"/>
    </row>
    <row r="106" spans="1:7" x14ac:dyDescent="0.3">
      <c r="A106" s="201"/>
      <c r="B106" s="202"/>
      <c r="C106" s="158"/>
      <c r="D106" s="156"/>
      <c r="E106" s="204"/>
      <c r="F106" s="6"/>
      <c r="G106" s="25"/>
    </row>
    <row r="107" spans="1:7" x14ac:dyDescent="0.3">
      <c r="A107" s="201"/>
      <c r="B107" s="202"/>
      <c r="C107" s="158"/>
      <c r="D107" s="156"/>
      <c r="E107" s="204"/>
      <c r="F107" s="6"/>
      <c r="G107" s="25"/>
    </row>
    <row r="108" spans="1:7" x14ac:dyDescent="0.3">
      <c r="A108" s="201"/>
      <c r="B108" s="202"/>
      <c r="C108" s="158"/>
      <c r="D108" s="156"/>
      <c r="E108" s="204"/>
      <c r="F108" s="6"/>
      <c r="G108" s="25"/>
    </row>
    <row r="109" spans="1:7" x14ac:dyDescent="0.3">
      <c r="A109" s="201"/>
      <c r="B109" s="202"/>
      <c r="C109" s="158"/>
      <c r="D109" s="156"/>
      <c r="E109" s="204"/>
      <c r="F109" s="6"/>
      <c r="G109" s="25"/>
    </row>
    <row r="110" spans="1:7" x14ac:dyDescent="0.3">
      <c r="A110" s="201"/>
      <c r="B110" s="202"/>
      <c r="C110" s="158"/>
      <c r="D110" s="156"/>
      <c r="E110" s="204"/>
      <c r="F110" s="6"/>
      <c r="G110" s="25"/>
    </row>
    <row r="111" spans="1:7" x14ac:dyDescent="0.3">
      <c r="A111" s="201"/>
      <c r="B111" s="202"/>
      <c r="C111" s="158"/>
      <c r="D111" s="156"/>
      <c r="E111" s="204"/>
      <c r="F111" s="6"/>
      <c r="G111" s="25"/>
    </row>
    <row r="112" spans="1:7" x14ac:dyDescent="0.3">
      <c r="A112" s="201"/>
      <c r="B112" s="202"/>
      <c r="C112" s="158"/>
      <c r="D112" s="156"/>
      <c r="E112" s="204"/>
      <c r="F112" s="6"/>
      <c r="G112" s="25"/>
    </row>
    <row r="113" spans="1:7" x14ac:dyDescent="0.3">
      <c r="A113" s="201"/>
      <c r="B113" s="202"/>
      <c r="C113" s="158"/>
      <c r="D113" s="156"/>
      <c r="E113" s="204"/>
      <c r="F113" s="6"/>
      <c r="G113" s="25"/>
    </row>
    <row r="114" spans="1:7" ht="15" thickBot="1" x14ac:dyDescent="0.35">
      <c r="A114" s="201"/>
      <c r="B114" s="202"/>
      <c r="C114" s="158"/>
      <c r="D114" s="156"/>
      <c r="E114" s="204"/>
      <c r="F114" s="6"/>
      <c r="G114" s="25"/>
    </row>
    <row r="115" spans="1:7" ht="18" thickBot="1" x14ac:dyDescent="0.35">
      <c r="A115" s="494" t="s">
        <v>988</v>
      </c>
      <c r="B115" s="495"/>
      <c r="C115" s="495"/>
      <c r="D115" s="495"/>
      <c r="E115" s="495"/>
      <c r="F115" s="495"/>
      <c r="G115" s="427"/>
    </row>
    <row r="116" spans="1:7" ht="18" thickBot="1" x14ac:dyDescent="0.35">
      <c r="A116" s="431">
        <f>A53+1</f>
        <v>37</v>
      </c>
      <c r="B116" s="432"/>
      <c r="C116" s="432"/>
      <c r="D116" s="432"/>
      <c r="E116" s="432"/>
      <c r="F116" s="432"/>
      <c r="G116" s="433"/>
    </row>
    <row r="117" spans="1:7" ht="15" customHeight="1" x14ac:dyDescent="0.3">
      <c r="A117" s="141"/>
      <c r="B117" s="141"/>
      <c r="C117" s="141"/>
      <c r="D117" s="141"/>
      <c r="E117" s="143"/>
      <c r="F117" s="141"/>
      <c r="G117" s="141"/>
    </row>
    <row r="118" spans="1:7" ht="15" customHeight="1" x14ac:dyDescent="0.3">
      <c r="A118" s="141"/>
      <c r="B118" s="141"/>
      <c r="C118" s="141"/>
      <c r="D118" s="141"/>
      <c r="E118" s="143"/>
      <c r="F118" s="141"/>
      <c r="G118" s="141"/>
    </row>
    <row r="119" spans="1:7" ht="15" customHeight="1" x14ac:dyDescent="0.3">
      <c r="A119" s="141"/>
      <c r="B119" s="141"/>
      <c r="C119" s="141"/>
      <c r="D119" s="141"/>
      <c r="E119" s="143"/>
      <c r="F119" s="141"/>
      <c r="G119" s="141"/>
    </row>
    <row r="120" spans="1:7" ht="15" customHeight="1" x14ac:dyDescent="0.3">
      <c r="A120" s="141"/>
      <c r="B120" s="141"/>
      <c r="C120" s="141"/>
      <c r="D120" s="141"/>
      <c r="E120" s="143"/>
      <c r="F120" s="141"/>
      <c r="G120" s="141"/>
    </row>
  </sheetData>
  <mergeCells count="14">
    <mergeCell ref="A116:G116"/>
    <mergeCell ref="A63:F63"/>
    <mergeCell ref="C5:C6"/>
    <mergeCell ref="D5:D6"/>
    <mergeCell ref="E5:E6"/>
    <mergeCell ref="F5:F6"/>
    <mergeCell ref="A52:F52"/>
    <mergeCell ref="A53:G53"/>
    <mergeCell ref="C59:C60"/>
    <mergeCell ref="D59:D60"/>
    <mergeCell ref="E59:E60"/>
    <mergeCell ref="F59:F60"/>
    <mergeCell ref="A115:F115"/>
    <mergeCell ref="A64:G64"/>
  </mergeCells>
  <pageMargins left="0.7" right="0.7" top="0.75" bottom="0.75" header="0.3" footer="0.3"/>
  <pageSetup paperSize="9" scale="60" fitToHeight="0" orientation="portrait" r:id="rId1"/>
  <rowBreaks count="1" manualBreakCount="1">
    <brk id="57"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88CC-BDB3-4736-ABEA-7D7B7FA3D235}">
  <sheetPr>
    <tabColor theme="7" tint="0.39997558519241921"/>
    <pageSetUpPr fitToPage="1"/>
  </sheetPr>
  <dimension ref="A1:G127"/>
  <sheetViews>
    <sheetView view="pageBreakPreview" topLeftCell="A94" zoomScale="85" zoomScaleNormal="100" zoomScaleSheetLayoutView="85" workbookViewId="0">
      <selection activeCell="G122" sqref="A122:G122"/>
    </sheetView>
  </sheetViews>
  <sheetFormatPr defaultColWidth="9.109375" defaultRowHeight="14.4" x14ac:dyDescent="0.3"/>
  <cols>
    <col min="1" max="1" width="10" style="181" customWidth="1"/>
    <col min="2" max="2" width="10.6640625" style="181" customWidth="1"/>
    <col min="3" max="3" width="77.6640625" style="181" customWidth="1"/>
    <col min="4" max="4" width="6.6640625" style="181" customWidth="1"/>
    <col min="5" max="5" width="9.33203125" style="181" customWidth="1"/>
    <col min="6" max="6" width="13.6640625" style="181" customWidth="1"/>
    <col min="7" max="7" width="15.6640625" style="181" customWidth="1"/>
    <col min="8" max="16384" width="9.109375" style="181"/>
  </cols>
  <sheetData>
    <row r="1" spans="1:7" ht="34.5" customHeight="1" x14ac:dyDescent="0.3">
      <c r="A1" s="52" t="str">
        <f>Works!A1</f>
        <v>CONTRACT JW14402</v>
      </c>
      <c r="B1" s="26"/>
      <c r="C1" s="26"/>
      <c r="D1" s="27"/>
      <c r="E1" s="53"/>
      <c r="F1" s="29" t="str">
        <f>Works!F1</f>
        <v>Date :08/09/2025</v>
      </c>
      <c r="G1" s="30"/>
    </row>
    <row r="2" spans="1:7" ht="48.75" customHeight="1" x14ac:dyDescent="0.3">
      <c r="A2" s="55" t="s">
        <v>0</v>
      </c>
      <c r="B2" s="31"/>
      <c r="C2" s="31"/>
      <c r="D2" s="31"/>
      <c r="E2" s="56"/>
      <c r="F2" s="32"/>
      <c r="G2" s="33"/>
    </row>
    <row r="3" spans="1:7" ht="15.6" thickBot="1" x14ac:dyDescent="0.35">
      <c r="A3" s="57" t="str">
        <f>Works!A3</f>
        <v>Turffontein Corridors of Freedom - Water Upgrade (Forest Hill New Tower and Pumpstation)</v>
      </c>
      <c r="B3" s="34"/>
      <c r="C3" s="34"/>
      <c r="D3" s="35"/>
      <c r="E3" s="58"/>
      <c r="F3" s="35"/>
      <c r="G3" s="36"/>
    </row>
    <row r="4" spans="1:7" ht="15" thickBot="1" x14ac:dyDescent="0.35">
      <c r="A4" s="88"/>
      <c r="B4" s="88"/>
      <c r="C4" s="88"/>
      <c r="D4" s="88"/>
      <c r="E4" s="147"/>
      <c r="F4" s="88"/>
      <c r="G4" s="88"/>
    </row>
    <row r="5" spans="1:7" ht="17.25" customHeight="1" x14ac:dyDescent="0.3">
      <c r="A5" s="215" t="s">
        <v>2</v>
      </c>
      <c r="B5" s="217" t="s">
        <v>3</v>
      </c>
      <c r="C5" s="459" t="s">
        <v>4</v>
      </c>
      <c r="D5" s="461" t="s">
        <v>5</v>
      </c>
      <c r="E5" s="463" t="s">
        <v>6</v>
      </c>
      <c r="F5" s="465" t="s">
        <v>7</v>
      </c>
      <c r="G5" s="213" t="s">
        <v>8</v>
      </c>
    </row>
    <row r="6" spans="1:7" ht="18" customHeight="1" thickBot="1" x14ac:dyDescent="0.35">
      <c r="A6" s="216" t="s">
        <v>9</v>
      </c>
      <c r="B6" s="218" t="s">
        <v>10</v>
      </c>
      <c r="C6" s="460"/>
      <c r="D6" s="462"/>
      <c r="E6" s="464"/>
      <c r="F6" s="466"/>
      <c r="G6" s="214" t="s">
        <v>11</v>
      </c>
    </row>
    <row r="7" spans="1:7" ht="31.8" x14ac:dyDescent="0.3">
      <c r="A7" s="407"/>
      <c r="B7" s="408" t="s">
        <v>12</v>
      </c>
      <c r="C7" s="409" t="s">
        <v>1008</v>
      </c>
      <c r="D7" s="410"/>
      <c r="E7" s="411"/>
      <c r="F7" s="412"/>
      <c r="G7" s="413"/>
    </row>
    <row r="8" spans="1:7" ht="21" thickBot="1" x14ac:dyDescent="0.35">
      <c r="A8" s="414"/>
      <c r="B8" s="415" t="s">
        <v>71</v>
      </c>
      <c r="C8" s="416" t="s">
        <v>1266</v>
      </c>
      <c r="D8" s="334"/>
      <c r="E8" s="335"/>
      <c r="F8" s="334"/>
      <c r="G8" s="417"/>
    </row>
    <row r="9" spans="1:7" ht="17.399999999999999" x14ac:dyDescent="0.3">
      <c r="A9" s="386" t="s">
        <v>1204</v>
      </c>
      <c r="B9" s="387"/>
      <c r="C9" s="388" t="s">
        <v>1269</v>
      </c>
      <c r="D9" s="374"/>
      <c r="E9" s="389"/>
      <c r="F9" s="390"/>
      <c r="G9" s="180"/>
    </row>
    <row r="10" spans="1:7" x14ac:dyDescent="0.3">
      <c r="A10" s="201"/>
      <c r="B10" s="202"/>
      <c r="C10" s="158"/>
      <c r="D10" s="156"/>
      <c r="E10" s="204"/>
      <c r="F10" s="6"/>
      <c r="G10" s="25"/>
    </row>
    <row r="11" spans="1:7" x14ac:dyDescent="0.3">
      <c r="A11" s="201" t="s">
        <v>1010</v>
      </c>
      <c r="B11" s="202"/>
      <c r="C11" s="203" t="s">
        <v>1203</v>
      </c>
      <c r="D11" s="156"/>
      <c r="E11" s="204"/>
      <c r="F11" s="6"/>
      <c r="G11" s="25"/>
    </row>
    <row r="12" spans="1:7" x14ac:dyDescent="0.3">
      <c r="A12" s="201"/>
      <c r="B12" s="202"/>
      <c r="C12" s="158"/>
      <c r="D12" s="156"/>
      <c r="E12" s="204"/>
      <c r="F12" s="6"/>
      <c r="G12" s="25"/>
    </row>
    <row r="13" spans="1:7" x14ac:dyDescent="0.3">
      <c r="A13" s="201"/>
      <c r="B13" s="202"/>
      <c r="C13" s="158" t="s">
        <v>1205</v>
      </c>
      <c r="D13" s="156"/>
      <c r="E13" s="204"/>
      <c r="F13" s="6"/>
      <c r="G13" s="25"/>
    </row>
    <row r="14" spans="1:7" x14ac:dyDescent="0.3">
      <c r="A14" s="201"/>
      <c r="B14" s="202"/>
      <c r="C14" s="158" t="s">
        <v>1206</v>
      </c>
      <c r="D14" s="156" t="s">
        <v>239</v>
      </c>
      <c r="E14" s="204">
        <v>3400</v>
      </c>
      <c r="F14" s="6"/>
      <c r="G14" s="25"/>
    </row>
    <row r="15" spans="1:7" x14ac:dyDescent="0.3">
      <c r="A15" s="201"/>
      <c r="B15" s="202"/>
      <c r="C15" s="158"/>
      <c r="D15" s="156"/>
      <c r="E15" s="204"/>
      <c r="F15" s="6"/>
      <c r="G15" s="25"/>
    </row>
    <row r="16" spans="1:7" x14ac:dyDescent="0.3">
      <c r="A16" s="201" t="s">
        <v>1029</v>
      </c>
      <c r="B16" s="202"/>
      <c r="C16" s="203" t="s">
        <v>1207</v>
      </c>
      <c r="D16" s="156"/>
      <c r="E16" s="204"/>
      <c r="F16" s="6"/>
      <c r="G16" s="25"/>
    </row>
    <row r="17" spans="1:7" x14ac:dyDescent="0.3">
      <c r="A17" s="201"/>
      <c r="B17" s="202"/>
      <c r="C17" s="158"/>
      <c r="D17" s="156"/>
      <c r="E17" s="204"/>
      <c r="F17" s="6"/>
      <c r="G17" s="25"/>
    </row>
    <row r="18" spans="1:7" x14ac:dyDescent="0.3">
      <c r="A18" s="201" t="s">
        <v>1208</v>
      </c>
      <c r="B18" s="202"/>
      <c r="C18" s="158" t="s">
        <v>1210</v>
      </c>
      <c r="D18" s="156" t="s">
        <v>158</v>
      </c>
      <c r="E18" s="204">
        <v>4</v>
      </c>
      <c r="F18" s="6"/>
      <c r="G18" s="25"/>
    </row>
    <row r="19" spans="1:7" x14ac:dyDescent="0.3">
      <c r="A19" s="201"/>
      <c r="B19" s="202"/>
      <c r="C19" s="158"/>
      <c r="D19" s="156"/>
      <c r="E19" s="204"/>
      <c r="F19" s="6"/>
      <c r="G19" s="25"/>
    </row>
    <row r="20" spans="1:7" x14ac:dyDescent="0.3">
      <c r="A20" s="201" t="s">
        <v>1209</v>
      </c>
      <c r="B20" s="202"/>
      <c r="C20" s="158" t="s">
        <v>1211</v>
      </c>
      <c r="D20" s="156" t="s">
        <v>158</v>
      </c>
      <c r="E20" s="204">
        <v>1</v>
      </c>
      <c r="F20" s="6"/>
      <c r="G20" s="25"/>
    </row>
    <row r="21" spans="1:7" x14ac:dyDescent="0.3">
      <c r="A21" s="201"/>
      <c r="B21" s="202"/>
      <c r="C21" s="158"/>
      <c r="D21" s="156"/>
      <c r="E21" s="204"/>
      <c r="F21" s="6"/>
      <c r="G21" s="25"/>
    </row>
    <row r="22" spans="1:7" x14ac:dyDescent="0.3">
      <c r="A22" s="201" t="s">
        <v>1030</v>
      </c>
      <c r="B22" s="202"/>
      <c r="C22" s="203" t="s">
        <v>1212</v>
      </c>
      <c r="D22" s="156"/>
      <c r="E22" s="204"/>
      <c r="F22" s="6"/>
      <c r="G22" s="25"/>
    </row>
    <row r="23" spans="1:7" x14ac:dyDescent="0.3">
      <c r="A23" s="201"/>
      <c r="B23" s="202"/>
      <c r="C23" s="158"/>
      <c r="D23" s="156"/>
      <c r="E23" s="204"/>
      <c r="F23" s="6"/>
      <c r="G23" s="25"/>
    </row>
    <row r="24" spans="1:7" x14ac:dyDescent="0.3">
      <c r="A24" s="201"/>
      <c r="B24" s="202"/>
      <c r="C24" s="158" t="s">
        <v>1213</v>
      </c>
      <c r="D24" s="156" t="s">
        <v>239</v>
      </c>
      <c r="E24" s="204">
        <v>2250</v>
      </c>
      <c r="F24" s="6"/>
      <c r="G24" s="25"/>
    </row>
    <row r="25" spans="1:7" x14ac:dyDescent="0.3">
      <c r="A25" s="201"/>
      <c r="B25" s="202"/>
      <c r="C25" s="158"/>
      <c r="D25" s="156"/>
      <c r="E25" s="204"/>
      <c r="F25" s="6"/>
      <c r="G25" s="25"/>
    </row>
    <row r="26" spans="1:7" x14ac:dyDescent="0.3">
      <c r="A26" s="201" t="s">
        <v>1030</v>
      </c>
      <c r="B26" s="202"/>
      <c r="C26" s="203" t="s">
        <v>1214</v>
      </c>
      <c r="D26" s="156" t="s">
        <v>1215</v>
      </c>
      <c r="E26" s="253">
        <v>0.2</v>
      </c>
      <c r="F26" s="6"/>
      <c r="G26" s="25"/>
    </row>
    <row r="27" spans="1:7" x14ac:dyDescent="0.3">
      <c r="A27" s="201"/>
      <c r="B27" s="202"/>
      <c r="C27" s="158"/>
      <c r="D27" s="156"/>
      <c r="E27" s="204"/>
      <c r="F27" s="6"/>
      <c r="G27" s="25"/>
    </row>
    <row r="28" spans="1:7" x14ac:dyDescent="0.3">
      <c r="A28" s="201" t="s">
        <v>1031</v>
      </c>
      <c r="B28" s="202"/>
      <c r="C28" s="203" t="s">
        <v>1216</v>
      </c>
      <c r="D28" s="156" t="s">
        <v>244</v>
      </c>
      <c r="E28" s="204">
        <v>340</v>
      </c>
      <c r="F28" s="6"/>
      <c r="G28" s="25"/>
    </row>
    <row r="29" spans="1:7" x14ac:dyDescent="0.3">
      <c r="A29" s="201"/>
      <c r="B29" s="202"/>
      <c r="C29" s="158"/>
      <c r="D29" s="156"/>
      <c r="E29" s="204"/>
      <c r="F29" s="6"/>
      <c r="G29" s="25"/>
    </row>
    <row r="30" spans="1:7" ht="17.399999999999999" x14ac:dyDescent="0.3">
      <c r="A30" s="154" t="s">
        <v>1218</v>
      </c>
      <c r="B30" s="139"/>
      <c r="C30" s="106" t="s">
        <v>1267</v>
      </c>
      <c r="D30" s="72"/>
      <c r="E30" s="140"/>
      <c r="F30" s="155"/>
      <c r="G30" s="75"/>
    </row>
    <row r="31" spans="1:7" x14ac:dyDescent="0.3">
      <c r="A31" s="201"/>
      <c r="B31" s="202"/>
      <c r="C31" s="158"/>
      <c r="D31" s="156"/>
      <c r="E31" s="204"/>
      <c r="F31" s="6"/>
      <c r="G31" s="25"/>
    </row>
    <row r="32" spans="1:7" x14ac:dyDescent="0.3">
      <c r="A32" s="201" t="s">
        <v>1038</v>
      </c>
      <c r="B32" s="202"/>
      <c r="C32" s="158" t="s">
        <v>1219</v>
      </c>
      <c r="D32" s="156" t="s">
        <v>244</v>
      </c>
      <c r="E32" s="204">
        <v>300</v>
      </c>
      <c r="F32" s="6"/>
      <c r="G32" s="25"/>
    </row>
    <row r="33" spans="1:7" x14ac:dyDescent="0.3">
      <c r="A33" s="201"/>
      <c r="B33" s="202"/>
      <c r="C33" s="158"/>
      <c r="D33" s="156"/>
      <c r="E33" s="204"/>
      <c r="F33" s="6"/>
      <c r="G33" s="25"/>
    </row>
    <row r="34" spans="1:7" x14ac:dyDescent="0.3">
      <c r="A34" s="201" t="s">
        <v>1044</v>
      </c>
      <c r="B34" s="202"/>
      <c r="C34" s="158" t="s">
        <v>1220</v>
      </c>
      <c r="D34" s="156" t="s">
        <v>244</v>
      </c>
      <c r="E34" s="204">
        <v>50</v>
      </c>
      <c r="F34" s="6"/>
      <c r="G34" s="25"/>
    </row>
    <row r="35" spans="1:7" x14ac:dyDescent="0.3">
      <c r="A35" s="201"/>
      <c r="B35" s="202"/>
      <c r="C35" s="158"/>
      <c r="D35" s="156"/>
      <c r="E35" s="204"/>
      <c r="F35" s="6"/>
      <c r="G35" s="25"/>
    </row>
    <row r="36" spans="1:7" x14ac:dyDescent="0.3">
      <c r="A36" s="201" t="s">
        <v>1043</v>
      </c>
      <c r="B36" s="202"/>
      <c r="C36" s="158" t="s">
        <v>1221</v>
      </c>
      <c r="D36" s="156" t="s">
        <v>244</v>
      </c>
      <c r="E36" s="204">
        <v>6000</v>
      </c>
      <c r="F36" s="6"/>
      <c r="G36" s="25"/>
    </row>
    <row r="37" spans="1:7" x14ac:dyDescent="0.3">
      <c r="A37" s="201"/>
      <c r="B37" s="202"/>
      <c r="C37" s="158"/>
      <c r="D37" s="156"/>
      <c r="E37" s="204"/>
      <c r="F37" s="6"/>
      <c r="G37" s="25"/>
    </row>
    <row r="38" spans="1:7" x14ac:dyDescent="0.3">
      <c r="A38" s="201"/>
      <c r="B38" s="202"/>
      <c r="C38" s="158"/>
      <c r="D38" s="156"/>
      <c r="E38" s="204"/>
      <c r="F38" s="6"/>
      <c r="G38" s="25"/>
    </row>
    <row r="39" spans="1:7" x14ac:dyDescent="0.3">
      <c r="A39" s="201"/>
      <c r="B39" s="202"/>
      <c r="C39" s="158"/>
      <c r="D39" s="156"/>
      <c r="E39" s="204"/>
      <c r="F39" s="6"/>
      <c r="G39" s="25"/>
    </row>
    <row r="40" spans="1:7" x14ac:dyDescent="0.3">
      <c r="A40" s="201"/>
      <c r="B40" s="202"/>
      <c r="C40" s="158"/>
      <c r="D40" s="156"/>
      <c r="E40" s="204"/>
      <c r="F40" s="6"/>
      <c r="G40" s="25"/>
    </row>
    <row r="41" spans="1:7" x14ac:dyDescent="0.3">
      <c r="A41" s="201"/>
      <c r="B41" s="202"/>
      <c r="C41" s="158"/>
      <c r="D41" s="156"/>
      <c r="E41" s="204"/>
      <c r="F41" s="6"/>
      <c r="G41" s="25"/>
    </row>
    <row r="42" spans="1:7" x14ac:dyDescent="0.3">
      <c r="A42" s="201"/>
      <c r="B42" s="202"/>
      <c r="C42" s="158"/>
      <c r="D42" s="156"/>
      <c r="E42" s="204"/>
      <c r="F42" s="6"/>
      <c r="G42" s="25"/>
    </row>
    <row r="43" spans="1:7" x14ac:dyDescent="0.3">
      <c r="A43" s="201"/>
      <c r="B43" s="202"/>
      <c r="C43" s="158"/>
      <c r="D43" s="156"/>
      <c r="E43" s="204"/>
      <c r="F43" s="6"/>
      <c r="G43" s="25"/>
    </row>
    <row r="44" spans="1:7" x14ac:dyDescent="0.3">
      <c r="A44" s="201"/>
      <c r="B44" s="202"/>
      <c r="C44" s="158"/>
      <c r="D44" s="156"/>
      <c r="E44" s="204"/>
      <c r="F44" s="6"/>
      <c r="G44" s="25"/>
    </row>
    <row r="45" spans="1:7" x14ac:dyDescent="0.3">
      <c r="A45" s="201"/>
      <c r="B45" s="202"/>
      <c r="C45" s="158"/>
      <c r="D45" s="156"/>
      <c r="E45" s="204"/>
      <c r="F45" s="6"/>
      <c r="G45" s="25"/>
    </row>
    <row r="46" spans="1:7" x14ac:dyDescent="0.3">
      <c r="A46" s="201"/>
      <c r="B46" s="202"/>
      <c r="C46" s="158"/>
      <c r="D46" s="156"/>
      <c r="E46" s="204"/>
      <c r="F46" s="6"/>
      <c r="G46" s="25"/>
    </row>
    <row r="47" spans="1:7" x14ac:dyDescent="0.3">
      <c r="A47" s="201"/>
      <c r="B47" s="202"/>
      <c r="C47" s="158"/>
      <c r="D47" s="156"/>
      <c r="E47" s="204"/>
      <c r="F47" s="6"/>
      <c r="G47" s="25"/>
    </row>
    <row r="48" spans="1:7" x14ac:dyDescent="0.3">
      <c r="A48" s="201"/>
      <c r="B48" s="202"/>
      <c r="C48" s="158"/>
      <c r="D48" s="156"/>
      <c r="E48" s="204"/>
      <c r="F48" s="6"/>
      <c r="G48" s="25"/>
    </row>
    <row r="49" spans="1:7" x14ac:dyDescent="0.3">
      <c r="A49" s="201"/>
      <c r="B49" s="202"/>
      <c r="C49" s="158"/>
      <c r="D49" s="156"/>
      <c r="E49" s="204"/>
      <c r="F49" s="6"/>
      <c r="G49" s="25"/>
    </row>
    <row r="50" spans="1:7" x14ac:dyDescent="0.3">
      <c r="A50" s="201"/>
      <c r="B50" s="202"/>
      <c r="C50" s="158"/>
      <c r="D50" s="156"/>
      <c r="E50" s="204"/>
      <c r="F50" s="6"/>
      <c r="G50" s="25"/>
    </row>
    <row r="51" spans="1:7" x14ac:dyDescent="0.3">
      <c r="A51" s="201"/>
      <c r="B51" s="202"/>
      <c r="C51" s="158"/>
      <c r="D51" s="156"/>
      <c r="E51" s="204"/>
      <c r="F51" s="6"/>
      <c r="G51" s="25"/>
    </row>
    <row r="52" spans="1:7" x14ac:dyDescent="0.3">
      <c r="A52" s="201"/>
      <c r="B52" s="202"/>
      <c r="C52" s="158"/>
      <c r="D52" s="156"/>
      <c r="E52" s="204"/>
      <c r="F52" s="6"/>
      <c r="G52" s="25"/>
    </row>
    <row r="53" spans="1:7" x14ac:dyDescent="0.3">
      <c r="A53" s="201"/>
      <c r="B53" s="202"/>
      <c r="C53" s="158"/>
      <c r="D53" s="156"/>
      <c r="E53" s="204"/>
      <c r="F53" s="6"/>
      <c r="G53" s="25"/>
    </row>
    <row r="54" spans="1:7" x14ac:dyDescent="0.3">
      <c r="A54" s="201"/>
      <c r="B54" s="202"/>
      <c r="C54" s="158"/>
      <c r="D54" s="156"/>
      <c r="E54" s="204"/>
      <c r="F54" s="6"/>
      <c r="G54" s="25"/>
    </row>
    <row r="55" spans="1:7" x14ac:dyDescent="0.3">
      <c r="A55" s="201"/>
      <c r="B55" s="202"/>
      <c r="C55" s="158"/>
      <c r="D55" s="156"/>
      <c r="E55" s="204"/>
      <c r="F55" s="6"/>
      <c r="G55" s="25"/>
    </row>
    <row r="56" spans="1:7" ht="15" thickBot="1" x14ac:dyDescent="0.35">
      <c r="A56" s="201"/>
      <c r="B56" s="202"/>
      <c r="C56" s="158"/>
      <c r="D56" s="156"/>
      <c r="E56" s="204"/>
      <c r="F56" s="6"/>
      <c r="G56" s="25"/>
    </row>
    <row r="57" spans="1:7" ht="18" thickBot="1" x14ac:dyDescent="0.35">
      <c r="A57" s="467">
        <f>A58+1</f>
        <v>39</v>
      </c>
      <c r="B57" s="487"/>
      <c r="C57" s="487"/>
      <c r="D57" s="487"/>
      <c r="E57" s="487"/>
      <c r="F57" s="487"/>
      <c r="G57" s="81"/>
    </row>
    <row r="58" spans="1:7" ht="18" thickBot="1" x14ac:dyDescent="0.35">
      <c r="A58" s="431">
        <f>'10 Alterations'!A116+1</f>
        <v>38</v>
      </c>
      <c r="B58" s="432"/>
      <c r="C58" s="432"/>
      <c r="D58" s="432"/>
      <c r="E58" s="432"/>
      <c r="F58" s="432"/>
      <c r="G58" s="433"/>
    </row>
    <row r="59" spans="1:7" ht="15" x14ac:dyDescent="0.3">
      <c r="A59" s="141"/>
      <c r="B59" s="141"/>
      <c r="C59" s="141"/>
      <c r="D59" s="141"/>
      <c r="E59" s="143"/>
      <c r="F59" s="141"/>
      <c r="G59" s="141"/>
    </row>
    <row r="60" spans="1:7" ht="15" x14ac:dyDescent="0.3">
      <c r="A60" s="141"/>
      <c r="B60" s="141"/>
      <c r="C60" s="141"/>
      <c r="D60" s="141"/>
      <c r="E60" s="143"/>
      <c r="F60" s="141"/>
      <c r="G60" s="141"/>
    </row>
    <row r="61" spans="1:7" ht="15" x14ac:dyDescent="0.3">
      <c r="A61" s="141"/>
      <c r="B61" s="141"/>
      <c r="C61" s="141"/>
      <c r="D61" s="141"/>
      <c r="E61" s="143"/>
      <c r="F61" s="141"/>
      <c r="G61" s="141"/>
    </row>
    <row r="62" spans="1:7" ht="15" x14ac:dyDescent="0.3">
      <c r="A62" s="141"/>
      <c r="B62" s="141"/>
      <c r="C62" s="141"/>
      <c r="D62" s="141"/>
      <c r="E62" s="143"/>
      <c r="F62" s="141"/>
      <c r="G62" s="141"/>
    </row>
    <row r="63" spans="1:7" ht="15" thickBot="1" x14ac:dyDescent="0.35">
      <c r="A63" s="334"/>
      <c r="B63" s="334"/>
      <c r="C63" s="334"/>
      <c r="D63" s="334"/>
      <c r="E63" s="335"/>
      <c r="F63" s="334"/>
      <c r="G63" s="334"/>
    </row>
    <row r="64" spans="1:7" ht="17.25" customHeight="1" x14ac:dyDescent="0.3">
      <c r="A64" s="215" t="s">
        <v>2</v>
      </c>
      <c r="B64" s="217" t="s">
        <v>3</v>
      </c>
      <c r="C64" s="459" t="s">
        <v>4</v>
      </c>
      <c r="D64" s="461" t="s">
        <v>5</v>
      </c>
      <c r="E64" s="463" t="s">
        <v>6</v>
      </c>
      <c r="F64" s="465" t="s">
        <v>7</v>
      </c>
      <c r="G64" s="213" t="s">
        <v>8</v>
      </c>
    </row>
    <row r="65" spans="1:7" ht="18" customHeight="1" thickBot="1" x14ac:dyDescent="0.35">
      <c r="A65" s="216" t="s">
        <v>9</v>
      </c>
      <c r="B65" s="218" t="s">
        <v>10</v>
      </c>
      <c r="C65" s="460"/>
      <c r="D65" s="462"/>
      <c r="E65" s="464"/>
      <c r="F65" s="466"/>
      <c r="G65" s="214" t="s">
        <v>11</v>
      </c>
    </row>
    <row r="66" spans="1:7" ht="31.8" x14ac:dyDescent="0.3">
      <c r="A66" s="92"/>
      <c r="B66" s="93" t="s">
        <v>12</v>
      </c>
      <c r="C66" s="94" t="s">
        <v>1550</v>
      </c>
      <c r="D66" s="148"/>
      <c r="E66" s="147"/>
      <c r="F66" s="88"/>
      <c r="G66" s="149"/>
    </row>
    <row r="67" spans="1:7" ht="21" thickBot="1" x14ac:dyDescent="0.35">
      <c r="A67" s="92"/>
      <c r="B67" s="93" t="s">
        <v>71</v>
      </c>
      <c r="C67" s="96" t="s">
        <v>1266</v>
      </c>
      <c r="D67" s="88"/>
      <c r="E67" s="147"/>
      <c r="F67" s="88"/>
      <c r="G67" s="95"/>
    </row>
    <row r="68" spans="1:7" ht="18" thickBot="1" x14ac:dyDescent="0.35">
      <c r="A68" s="479">
        <f>A58</f>
        <v>38</v>
      </c>
      <c r="B68" s="480"/>
      <c r="C68" s="480"/>
      <c r="D68" s="480"/>
      <c r="E68" s="480"/>
      <c r="F68" s="480"/>
      <c r="G68" s="287"/>
    </row>
    <row r="69" spans="1:7" x14ac:dyDescent="0.3">
      <c r="A69" s="491"/>
      <c r="B69" s="492"/>
      <c r="C69" s="492"/>
      <c r="D69" s="492"/>
      <c r="E69" s="492"/>
      <c r="F69" s="492"/>
      <c r="G69" s="493"/>
    </row>
    <row r="70" spans="1:7" ht="17.399999999999999" x14ac:dyDescent="0.3">
      <c r="A70" s="70" t="s">
        <v>1222</v>
      </c>
      <c r="B70" s="139"/>
      <c r="C70" s="106" t="s">
        <v>1268</v>
      </c>
      <c r="D70" s="72"/>
      <c r="E70" s="140"/>
      <c r="F70" s="155"/>
      <c r="G70" s="75"/>
    </row>
    <row r="71" spans="1:7" x14ac:dyDescent="0.3">
      <c r="A71" s="201"/>
      <c r="B71" s="202"/>
      <c r="C71" s="158"/>
      <c r="D71" s="156"/>
      <c r="E71" s="204"/>
      <c r="F71" s="6"/>
      <c r="G71" s="25"/>
    </row>
    <row r="72" spans="1:7" x14ac:dyDescent="0.3">
      <c r="A72" s="201"/>
      <c r="B72" s="202"/>
      <c r="C72" s="261" t="s">
        <v>1615</v>
      </c>
      <c r="D72" s="262"/>
      <c r="E72" s="263"/>
      <c r="F72" s="6"/>
      <c r="G72" s="25"/>
    </row>
    <row r="73" spans="1:7" x14ac:dyDescent="0.3">
      <c r="A73" s="201"/>
      <c r="B73" s="202"/>
      <c r="C73" s="158"/>
      <c r="D73" s="264"/>
      <c r="E73" s="265"/>
      <c r="F73" s="6"/>
      <c r="G73" s="25"/>
    </row>
    <row r="74" spans="1:7" x14ac:dyDescent="0.3">
      <c r="A74" s="201"/>
      <c r="B74" s="202"/>
      <c r="C74" s="158" t="s">
        <v>1223</v>
      </c>
      <c r="D74" s="264" t="s">
        <v>274</v>
      </c>
      <c r="E74" s="265">
        <v>160</v>
      </c>
      <c r="F74" s="6"/>
      <c r="G74" s="25"/>
    </row>
    <row r="75" spans="1:7" x14ac:dyDescent="0.3">
      <c r="A75" s="201"/>
      <c r="B75" s="202"/>
      <c r="C75" s="158" t="s">
        <v>1224</v>
      </c>
      <c r="D75" s="264" t="s">
        <v>274</v>
      </c>
      <c r="E75" s="265">
        <v>4</v>
      </c>
      <c r="F75" s="6"/>
      <c r="G75" s="25"/>
    </row>
    <row r="76" spans="1:7" x14ac:dyDescent="0.3">
      <c r="A76" s="201"/>
      <c r="B76" s="202"/>
      <c r="C76" s="158" t="s">
        <v>1225</v>
      </c>
      <c r="D76" s="264" t="s">
        <v>274</v>
      </c>
      <c r="E76" s="265">
        <v>2</v>
      </c>
      <c r="F76" s="6"/>
      <c r="G76" s="25"/>
    </row>
    <row r="77" spans="1:7" x14ac:dyDescent="0.3">
      <c r="A77" s="201"/>
      <c r="B77" s="202"/>
      <c r="C77" s="158" t="s">
        <v>1226</v>
      </c>
      <c r="D77" s="264" t="s">
        <v>1227</v>
      </c>
      <c r="E77" s="265">
        <v>70</v>
      </c>
      <c r="F77" s="6"/>
      <c r="G77" s="25"/>
    </row>
    <row r="78" spans="1:7" x14ac:dyDescent="0.3">
      <c r="A78" s="201"/>
      <c r="B78" s="202"/>
      <c r="C78" s="158" t="s">
        <v>1228</v>
      </c>
      <c r="D78" s="264" t="s">
        <v>1229</v>
      </c>
      <c r="E78" s="265">
        <v>5</v>
      </c>
      <c r="F78" s="6"/>
      <c r="G78" s="25"/>
    </row>
    <row r="79" spans="1:7" x14ac:dyDescent="0.3">
      <c r="A79" s="201"/>
      <c r="B79" s="202"/>
      <c r="C79" s="158" t="s">
        <v>1616</v>
      </c>
      <c r="D79" s="264" t="s">
        <v>1230</v>
      </c>
      <c r="E79" s="265" t="s">
        <v>1617</v>
      </c>
      <c r="F79" s="6"/>
      <c r="G79" s="25"/>
    </row>
    <row r="80" spans="1:7" x14ac:dyDescent="0.3">
      <c r="A80" s="201"/>
      <c r="B80" s="202"/>
      <c r="C80" s="158" t="s">
        <v>1231</v>
      </c>
      <c r="D80" s="264" t="s">
        <v>1232</v>
      </c>
      <c r="E80" s="265"/>
      <c r="F80" s="6"/>
      <c r="G80" s="25"/>
    </row>
    <row r="81" spans="1:7" x14ac:dyDescent="0.3">
      <c r="A81" s="201"/>
      <c r="B81" s="202"/>
      <c r="C81" s="266"/>
      <c r="D81" s="267"/>
      <c r="E81" s="268"/>
      <c r="F81" s="6"/>
      <c r="G81" s="25"/>
    </row>
    <row r="82" spans="1:7" x14ac:dyDescent="0.3">
      <c r="A82" s="201"/>
      <c r="B82" s="202"/>
      <c r="C82" s="158"/>
      <c r="D82" s="156"/>
      <c r="E82" s="204"/>
      <c r="F82" s="6"/>
      <c r="G82" s="25"/>
    </row>
    <row r="83" spans="1:7" x14ac:dyDescent="0.3">
      <c r="A83" s="201" t="s">
        <v>1086</v>
      </c>
      <c r="B83" s="202"/>
      <c r="C83" s="203" t="s">
        <v>286</v>
      </c>
      <c r="D83" s="156"/>
      <c r="E83" s="204"/>
      <c r="F83" s="6"/>
      <c r="G83" s="25"/>
    </row>
    <row r="84" spans="1:7" x14ac:dyDescent="0.3">
      <c r="A84" s="201"/>
      <c r="B84" s="202"/>
      <c r="C84" s="158"/>
      <c r="D84" s="156"/>
      <c r="E84" s="204"/>
      <c r="F84" s="6"/>
      <c r="G84" s="25"/>
    </row>
    <row r="85" spans="1:7" x14ac:dyDescent="0.3">
      <c r="A85" s="201" t="s">
        <v>1236</v>
      </c>
      <c r="B85" s="202"/>
      <c r="C85" s="158" t="s">
        <v>1233</v>
      </c>
      <c r="D85" s="156"/>
      <c r="E85" s="204"/>
      <c r="F85" s="6"/>
      <c r="G85" s="25"/>
    </row>
    <row r="86" spans="1:7" x14ac:dyDescent="0.3">
      <c r="A86" s="201"/>
      <c r="B86" s="202"/>
      <c r="C86" s="158" t="s">
        <v>1234</v>
      </c>
      <c r="D86" s="156" t="s">
        <v>244</v>
      </c>
      <c r="E86" s="204">
        <v>15</v>
      </c>
      <c r="F86" s="6"/>
      <c r="G86" s="25"/>
    </row>
    <row r="87" spans="1:7" x14ac:dyDescent="0.3">
      <c r="A87" s="201"/>
      <c r="B87" s="202"/>
      <c r="C87" s="158" t="s">
        <v>825</v>
      </c>
      <c r="D87" s="156" t="s">
        <v>244</v>
      </c>
      <c r="E87" s="204">
        <v>10</v>
      </c>
      <c r="F87" s="6"/>
      <c r="G87" s="25"/>
    </row>
    <row r="88" spans="1:7" x14ac:dyDescent="0.3">
      <c r="A88" s="201"/>
      <c r="B88" s="202"/>
      <c r="C88" s="158" t="s">
        <v>827</v>
      </c>
      <c r="D88" s="156" t="s">
        <v>244</v>
      </c>
      <c r="E88" s="204">
        <v>5</v>
      </c>
      <c r="F88" s="6"/>
      <c r="G88" s="25"/>
    </row>
    <row r="89" spans="1:7" x14ac:dyDescent="0.3">
      <c r="A89" s="201"/>
      <c r="B89" s="202"/>
      <c r="C89" s="158"/>
      <c r="D89" s="156"/>
      <c r="E89" s="204"/>
      <c r="F89" s="6"/>
      <c r="G89" s="25"/>
    </row>
    <row r="90" spans="1:7" x14ac:dyDescent="0.3">
      <c r="A90" s="201"/>
      <c r="B90" s="202"/>
      <c r="C90" s="203" t="s">
        <v>1618</v>
      </c>
      <c r="D90" s="156"/>
      <c r="E90" s="204"/>
      <c r="F90" s="6"/>
      <c r="G90" s="25"/>
    </row>
    <row r="91" spans="1:7" x14ac:dyDescent="0.3">
      <c r="A91" s="201"/>
      <c r="B91" s="202"/>
      <c r="C91" s="158"/>
      <c r="D91" s="156"/>
      <c r="E91" s="204"/>
      <c r="F91" s="6"/>
      <c r="G91" s="25"/>
    </row>
    <row r="92" spans="1:7" x14ac:dyDescent="0.3">
      <c r="A92" s="201" t="s">
        <v>1237</v>
      </c>
      <c r="B92" s="202"/>
      <c r="C92" s="158" t="s">
        <v>1235</v>
      </c>
      <c r="D92" s="156"/>
      <c r="E92" s="204"/>
      <c r="F92" s="6"/>
      <c r="G92" s="25"/>
    </row>
    <row r="93" spans="1:7" x14ac:dyDescent="0.3">
      <c r="A93" s="201"/>
      <c r="B93" s="202"/>
      <c r="C93" s="158"/>
      <c r="D93" s="156"/>
      <c r="E93" s="204"/>
      <c r="F93" s="6"/>
      <c r="G93" s="25"/>
    </row>
    <row r="94" spans="1:7" x14ac:dyDescent="0.3">
      <c r="A94" s="201" t="s">
        <v>1087</v>
      </c>
      <c r="B94" s="202"/>
      <c r="C94" s="203" t="s">
        <v>1238</v>
      </c>
      <c r="D94" s="156"/>
      <c r="E94" s="204"/>
      <c r="F94" s="6"/>
      <c r="G94" s="25"/>
    </row>
    <row r="95" spans="1:7" x14ac:dyDescent="0.3">
      <c r="A95" s="201"/>
      <c r="B95" s="202"/>
      <c r="C95" s="158"/>
      <c r="D95" s="156"/>
      <c r="E95" s="204"/>
      <c r="F95" s="6"/>
      <c r="G95" s="25"/>
    </row>
    <row r="96" spans="1:7" x14ac:dyDescent="0.3">
      <c r="A96" s="201" t="s">
        <v>1239</v>
      </c>
      <c r="B96" s="202"/>
      <c r="C96" s="158" t="s">
        <v>1240</v>
      </c>
      <c r="D96" s="156" t="s">
        <v>239</v>
      </c>
      <c r="E96" s="204">
        <v>350</v>
      </c>
      <c r="F96" s="6"/>
      <c r="G96" s="25"/>
    </row>
    <row r="97" spans="1:7" x14ac:dyDescent="0.3">
      <c r="A97" s="201"/>
      <c r="B97" s="202"/>
      <c r="C97" s="158"/>
      <c r="D97" s="156"/>
      <c r="E97" s="204"/>
      <c r="F97" s="6"/>
      <c r="G97" s="25"/>
    </row>
    <row r="98" spans="1:7" x14ac:dyDescent="0.3">
      <c r="A98" s="201" t="s">
        <v>1088</v>
      </c>
      <c r="B98" s="202"/>
      <c r="C98" s="203" t="s">
        <v>1241</v>
      </c>
      <c r="D98" s="156"/>
      <c r="E98" s="204"/>
      <c r="F98" s="6"/>
      <c r="G98" s="25"/>
    </row>
    <row r="99" spans="1:7" x14ac:dyDescent="0.3">
      <c r="A99" s="201"/>
      <c r="B99" s="202"/>
      <c r="C99" s="158"/>
      <c r="D99" s="156"/>
      <c r="E99" s="204"/>
      <c r="F99" s="6"/>
      <c r="G99" s="25"/>
    </row>
    <row r="100" spans="1:7" x14ac:dyDescent="0.3">
      <c r="A100" s="201" t="s">
        <v>1245</v>
      </c>
      <c r="B100" s="202"/>
      <c r="C100" s="158" t="s">
        <v>1242</v>
      </c>
      <c r="D100" s="156" t="s">
        <v>244</v>
      </c>
      <c r="E100" s="204">
        <v>400</v>
      </c>
      <c r="F100" s="6"/>
      <c r="G100" s="25"/>
    </row>
    <row r="101" spans="1:7" x14ac:dyDescent="0.3">
      <c r="A101" s="201"/>
      <c r="B101" s="202"/>
      <c r="C101" s="158"/>
      <c r="D101" s="156"/>
      <c r="E101" s="204"/>
      <c r="F101" s="6"/>
      <c r="G101" s="25"/>
    </row>
    <row r="102" spans="1:7" x14ac:dyDescent="0.3">
      <c r="A102" s="201" t="s">
        <v>1246</v>
      </c>
      <c r="B102" s="202"/>
      <c r="C102" s="158" t="s">
        <v>1243</v>
      </c>
      <c r="D102" s="156" t="s">
        <v>244</v>
      </c>
      <c r="E102" s="204">
        <v>1600</v>
      </c>
      <c r="F102" s="6"/>
      <c r="G102" s="25"/>
    </row>
    <row r="103" spans="1:7" x14ac:dyDescent="0.3">
      <c r="A103" s="201"/>
      <c r="B103" s="202"/>
      <c r="C103" s="158"/>
      <c r="D103" s="156"/>
      <c r="E103" s="204"/>
      <c r="F103" s="6"/>
      <c r="G103" s="25"/>
    </row>
    <row r="104" spans="1:7" x14ac:dyDescent="0.3">
      <c r="A104" s="201" t="s">
        <v>1089</v>
      </c>
      <c r="B104" s="202"/>
      <c r="C104" s="203" t="s">
        <v>1244</v>
      </c>
      <c r="D104" s="156"/>
      <c r="E104" s="204"/>
      <c r="F104" s="6"/>
      <c r="G104" s="25"/>
    </row>
    <row r="105" spans="1:7" x14ac:dyDescent="0.3">
      <c r="A105" s="201"/>
      <c r="B105" s="202"/>
      <c r="C105" s="158"/>
      <c r="D105" s="156"/>
      <c r="E105" s="204"/>
      <c r="F105" s="6"/>
      <c r="G105" s="25"/>
    </row>
    <row r="106" spans="1:7" x14ac:dyDescent="0.3">
      <c r="A106" s="201" t="s">
        <v>1247</v>
      </c>
      <c r="B106" s="202"/>
      <c r="C106" s="158" t="s">
        <v>1248</v>
      </c>
      <c r="D106" s="156"/>
      <c r="E106" s="204"/>
      <c r="F106" s="6"/>
      <c r="G106" s="25"/>
    </row>
    <row r="107" spans="1:7" x14ac:dyDescent="0.3">
      <c r="A107" s="201"/>
      <c r="B107" s="202"/>
      <c r="C107" s="158" t="s">
        <v>1249</v>
      </c>
      <c r="D107" s="156" t="s">
        <v>927</v>
      </c>
      <c r="E107" s="253">
        <v>1.6</v>
      </c>
      <c r="F107" s="6"/>
      <c r="G107" s="25"/>
    </row>
    <row r="108" spans="1:7" x14ac:dyDescent="0.3">
      <c r="A108" s="201"/>
      <c r="B108" s="202"/>
      <c r="C108" s="158"/>
      <c r="D108" s="156"/>
      <c r="E108" s="204"/>
      <c r="F108" s="6"/>
      <c r="G108" s="25"/>
    </row>
    <row r="109" spans="1:7" x14ac:dyDescent="0.3">
      <c r="A109" s="201" t="s">
        <v>1090</v>
      </c>
      <c r="B109" s="202"/>
      <c r="C109" s="203" t="s">
        <v>1259</v>
      </c>
      <c r="D109" s="156"/>
      <c r="E109" s="204"/>
      <c r="F109" s="6"/>
      <c r="G109" s="25"/>
    </row>
    <row r="110" spans="1:7" x14ac:dyDescent="0.3">
      <c r="A110" s="201"/>
      <c r="B110" s="202"/>
      <c r="C110" s="158"/>
      <c r="D110" s="156"/>
      <c r="E110" s="204"/>
      <c r="F110" s="6"/>
      <c r="G110" s="25"/>
    </row>
    <row r="111" spans="1:7" x14ac:dyDescent="0.3">
      <c r="A111" s="201" t="s">
        <v>1255</v>
      </c>
      <c r="B111" s="202"/>
      <c r="C111" s="158" t="s">
        <v>1250</v>
      </c>
      <c r="D111" s="156" t="s">
        <v>239</v>
      </c>
      <c r="E111" s="204">
        <v>750</v>
      </c>
      <c r="F111" s="6"/>
      <c r="G111" s="25"/>
    </row>
    <row r="112" spans="1:7" x14ac:dyDescent="0.3">
      <c r="A112" s="201"/>
      <c r="B112" s="202"/>
      <c r="C112" s="158"/>
      <c r="D112" s="156"/>
      <c r="E112" s="204"/>
      <c r="F112" s="6"/>
      <c r="G112" s="25"/>
    </row>
    <row r="113" spans="1:7" x14ac:dyDescent="0.3">
      <c r="A113" s="201" t="s">
        <v>1256</v>
      </c>
      <c r="B113" s="202"/>
      <c r="C113" s="158" t="s">
        <v>1251</v>
      </c>
      <c r="D113" s="156"/>
      <c r="E113" s="204"/>
      <c r="F113" s="6"/>
      <c r="G113" s="25"/>
    </row>
    <row r="114" spans="1:7" x14ac:dyDescent="0.3">
      <c r="A114" s="201"/>
      <c r="B114" s="202"/>
      <c r="C114" s="158" t="s">
        <v>1252</v>
      </c>
      <c r="D114" s="156" t="s">
        <v>274</v>
      </c>
      <c r="E114" s="204">
        <v>160</v>
      </c>
      <c r="F114" s="6"/>
      <c r="G114" s="25"/>
    </row>
    <row r="115" spans="1:7" x14ac:dyDescent="0.3">
      <c r="A115" s="201"/>
      <c r="B115" s="202"/>
      <c r="C115" s="158"/>
      <c r="D115" s="156"/>
      <c r="E115" s="204"/>
      <c r="F115" s="6"/>
      <c r="G115" s="25"/>
    </row>
    <row r="116" spans="1:7" x14ac:dyDescent="0.3">
      <c r="A116" s="201" t="s">
        <v>1257</v>
      </c>
      <c r="B116" s="202"/>
      <c r="C116" s="158" t="s">
        <v>1253</v>
      </c>
      <c r="D116" s="156" t="s">
        <v>274</v>
      </c>
      <c r="E116" s="204">
        <v>25</v>
      </c>
      <c r="F116" s="6"/>
      <c r="G116" s="25"/>
    </row>
    <row r="117" spans="1:7" x14ac:dyDescent="0.3">
      <c r="A117" s="201"/>
      <c r="B117" s="202"/>
      <c r="C117" s="158"/>
      <c r="D117" s="156"/>
      <c r="E117" s="204"/>
      <c r="F117" s="6"/>
      <c r="G117" s="25"/>
    </row>
    <row r="118" spans="1:7" x14ac:dyDescent="0.3">
      <c r="A118" s="201" t="s">
        <v>1258</v>
      </c>
      <c r="B118" s="202"/>
      <c r="C118" s="158" t="s">
        <v>1254</v>
      </c>
      <c r="D118" s="156" t="s">
        <v>19</v>
      </c>
      <c r="E118" s="204">
        <v>1</v>
      </c>
      <c r="F118" s="6"/>
      <c r="G118" s="25"/>
    </row>
    <row r="119" spans="1:7" x14ac:dyDescent="0.3">
      <c r="A119" s="201"/>
      <c r="B119" s="202"/>
      <c r="C119" s="158"/>
      <c r="D119" s="156"/>
      <c r="E119" s="204"/>
      <c r="F119" s="6"/>
      <c r="G119" s="25"/>
    </row>
    <row r="120" spans="1:7" x14ac:dyDescent="0.3">
      <c r="A120" s="201"/>
      <c r="B120" s="202"/>
      <c r="C120" s="158"/>
      <c r="D120" s="156"/>
      <c r="E120" s="204"/>
      <c r="F120" s="6"/>
      <c r="G120" s="25"/>
    </row>
    <row r="121" spans="1:7" ht="15" thickBot="1" x14ac:dyDescent="0.35">
      <c r="A121" s="201"/>
      <c r="B121" s="202"/>
      <c r="C121" s="158"/>
      <c r="D121" s="156"/>
      <c r="E121" s="204"/>
      <c r="F121" s="6"/>
      <c r="G121" s="25"/>
    </row>
    <row r="122" spans="1:7" ht="18" thickBot="1" x14ac:dyDescent="0.35">
      <c r="A122" s="494" t="s">
        <v>1217</v>
      </c>
      <c r="B122" s="495"/>
      <c r="C122" s="495"/>
      <c r="D122" s="495"/>
      <c r="E122" s="495"/>
      <c r="F122" s="495"/>
      <c r="G122" s="427"/>
    </row>
    <row r="123" spans="1:7" ht="18" thickBot="1" x14ac:dyDescent="0.35">
      <c r="A123" s="431">
        <f>A58+1</f>
        <v>39</v>
      </c>
      <c r="B123" s="432"/>
      <c r="C123" s="432"/>
      <c r="D123" s="432"/>
      <c r="E123" s="432"/>
      <c r="F123" s="432"/>
      <c r="G123" s="433"/>
    </row>
    <row r="124" spans="1:7" ht="15" x14ac:dyDescent="0.3">
      <c r="A124" s="141"/>
      <c r="B124" s="141"/>
      <c r="C124" s="141"/>
      <c r="D124" s="141"/>
      <c r="E124" s="143"/>
      <c r="F124" s="141"/>
      <c r="G124" s="141"/>
    </row>
    <row r="125" spans="1:7" ht="15" x14ac:dyDescent="0.3">
      <c r="A125" s="141"/>
      <c r="B125" s="141"/>
      <c r="C125" s="141"/>
      <c r="D125" s="141"/>
      <c r="E125" s="143"/>
      <c r="F125" s="141"/>
      <c r="G125" s="141"/>
    </row>
    <row r="126" spans="1:7" ht="15" x14ac:dyDescent="0.3">
      <c r="A126" s="141"/>
      <c r="B126" s="141"/>
      <c r="C126" s="141"/>
      <c r="D126" s="141"/>
      <c r="E126" s="143"/>
      <c r="F126" s="141"/>
      <c r="G126" s="141"/>
    </row>
    <row r="127" spans="1:7" ht="15" x14ac:dyDescent="0.3">
      <c r="A127" s="141"/>
      <c r="B127" s="141"/>
      <c r="C127" s="141"/>
      <c r="D127" s="141"/>
      <c r="E127" s="143"/>
      <c r="F127" s="141"/>
      <c r="G127" s="141"/>
    </row>
  </sheetData>
  <mergeCells count="14">
    <mergeCell ref="A122:F122"/>
    <mergeCell ref="A123:G123"/>
    <mergeCell ref="F64:F65"/>
    <mergeCell ref="A58:G58"/>
    <mergeCell ref="C64:C65"/>
    <mergeCell ref="D64:D65"/>
    <mergeCell ref="E64:E65"/>
    <mergeCell ref="A68:F68"/>
    <mergeCell ref="A69:G69"/>
    <mergeCell ref="C5:C6"/>
    <mergeCell ref="D5:D6"/>
    <mergeCell ref="E5:E6"/>
    <mergeCell ref="F5:F6"/>
    <mergeCell ref="A57:F57"/>
  </mergeCells>
  <pageMargins left="0.7" right="0.7" top="0.75" bottom="0.75" header="0.3" footer="0.3"/>
  <pageSetup paperSize="9" scale="60" fitToHeight="0" orientation="portrait" r:id="rId1"/>
  <rowBreaks count="1" manualBreakCount="1">
    <brk id="62" max="6" man="1"/>
  </rowBreaks>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C5F5-EF94-45FC-968C-8DD0C26591CB}">
  <sheetPr>
    <tabColor rgb="FF990099"/>
    <pageSetUpPr fitToPage="1"/>
  </sheetPr>
  <dimension ref="A1:J432"/>
  <sheetViews>
    <sheetView view="pageBreakPreview" topLeftCell="A403" zoomScale="85" zoomScaleNormal="100" zoomScaleSheetLayoutView="85" workbookViewId="0">
      <selection activeCell="G427" sqref="A427:G427"/>
    </sheetView>
  </sheetViews>
  <sheetFormatPr defaultColWidth="9.109375" defaultRowHeight="14.4" x14ac:dyDescent="0.3"/>
  <cols>
    <col min="1" max="1" width="10" style="181" customWidth="1"/>
    <col min="2" max="2" width="10.6640625" style="181" customWidth="1"/>
    <col min="3" max="3" width="77.6640625" style="181" customWidth="1"/>
    <col min="4" max="4" width="6.6640625" style="181" customWidth="1"/>
    <col min="5" max="5" width="9.33203125" style="181" customWidth="1"/>
    <col min="6" max="6" width="13.6640625" style="181" customWidth="1"/>
    <col min="7" max="7" width="15.6640625" style="181" customWidth="1"/>
    <col min="8" max="8" width="9.109375" style="181"/>
    <col min="9" max="9" width="0" style="181" hidden="1" customWidth="1"/>
    <col min="10" max="10" width="12" style="181" hidden="1" customWidth="1"/>
    <col min="11" max="12" width="0" style="181" hidden="1" customWidth="1"/>
    <col min="13" max="16384" width="9.109375" style="181"/>
  </cols>
  <sheetData>
    <row r="1" spans="1:10" ht="24.6" x14ac:dyDescent="0.3">
      <c r="A1" s="52" t="str">
        <f>Works!A1</f>
        <v>CONTRACT JW14402</v>
      </c>
      <c r="B1" s="26"/>
      <c r="C1" s="26"/>
      <c r="D1" s="27"/>
      <c r="E1" s="53"/>
      <c r="F1" s="29" t="str">
        <f>Works!F1</f>
        <v>Date :08/09/2025</v>
      </c>
      <c r="G1" s="30"/>
      <c r="J1" s="3">
        <v>0.3</v>
      </c>
    </row>
    <row r="2" spans="1:10" ht="35.25" customHeight="1" x14ac:dyDescent="0.3">
      <c r="A2" s="55" t="s">
        <v>0</v>
      </c>
      <c r="B2" s="31"/>
      <c r="C2" s="31"/>
      <c r="D2" s="31"/>
      <c r="E2" s="56"/>
      <c r="F2" s="32"/>
      <c r="G2" s="33"/>
    </row>
    <row r="3" spans="1:10" ht="15.6" thickBot="1" x14ac:dyDescent="0.35">
      <c r="A3" s="57" t="str">
        <f>Works!A3</f>
        <v>Turffontein Corridors of Freedom - Water Upgrade (Forest Hill New Tower and Pumpstation)</v>
      </c>
      <c r="B3" s="34"/>
      <c r="C3" s="34"/>
      <c r="D3" s="35"/>
      <c r="E3" s="58"/>
      <c r="F3" s="35"/>
      <c r="G3" s="36"/>
    </row>
    <row r="4" spans="1:10" ht="15" thickBot="1" x14ac:dyDescent="0.35">
      <c r="A4" s="88"/>
      <c r="B4" s="88"/>
      <c r="C4" s="88"/>
      <c r="D4" s="88"/>
      <c r="E4" s="147"/>
      <c r="F4" s="88"/>
      <c r="G4" s="88"/>
    </row>
    <row r="5" spans="1:10" ht="17.25" customHeight="1" x14ac:dyDescent="0.3">
      <c r="A5" s="215" t="s">
        <v>2</v>
      </c>
      <c r="B5" s="217" t="s">
        <v>3</v>
      </c>
      <c r="C5" s="459" t="s">
        <v>4</v>
      </c>
      <c r="D5" s="461" t="s">
        <v>5</v>
      </c>
      <c r="E5" s="463" t="s">
        <v>6</v>
      </c>
      <c r="F5" s="465" t="s">
        <v>7</v>
      </c>
      <c r="G5" s="213" t="s">
        <v>8</v>
      </c>
    </row>
    <row r="6" spans="1:10" ht="18" customHeight="1" thickBot="1" x14ac:dyDescent="0.35">
      <c r="A6" s="216" t="s">
        <v>9</v>
      </c>
      <c r="B6" s="218" t="s">
        <v>10</v>
      </c>
      <c r="C6" s="460"/>
      <c r="D6" s="462"/>
      <c r="E6" s="464"/>
      <c r="F6" s="466"/>
      <c r="G6" s="214" t="s">
        <v>11</v>
      </c>
    </row>
    <row r="7" spans="1:10" ht="31.8" x14ac:dyDescent="0.3">
      <c r="A7" s="407"/>
      <c r="B7" s="408" t="s">
        <v>12</v>
      </c>
      <c r="C7" s="409" t="s">
        <v>1271</v>
      </c>
      <c r="D7" s="410"/>
      <c r="E7" s="411"/>
      <c r="F7" s="412"/>
      <c r="G7" s="413"/>
    </row>
    <row r="8" spans="1:10" ht="21" thickBot="1" x14ac:dyDescent="0.35">
      <c r="A8" s="414"/>
      <c r="B8" s="415" t="s">
        <v>71</v>
      </c>
      <c r="C8" s="416" t="s">
        <v>1172</v>
      </c>
      <c r="D8" s="334"/>
      <c r="E8" s="335"/>
      <c r="F8" s="334"/>
      <c r="G8" s="417"/>
    </row>
    <row r="9" spans="1:10" ht="17.399999999999999" x14ac:dyDescent="0.3">
      <c r="A9" s="372">
        <v>12.1</v>
      </c>
      <c r="B9" s="387"/>
      <c r="C9" s="388" t="s">
        <v>1009</v>
      </c>
      <c r="D9" s="374"/>
      <c r="E9" s="389"/>
      <c r="F9" s="390"/>
      <c r="G9" s="180"/>
    </row>
    <row r="10" spans="1:10" x14ac:dyDescent="0.3">
      <c r="A10" s="200"/>
      <c r="B10" s="161"/>
      <c r="C10" s="162"/>
      <c r="D10" s="163"/>
      <c r="E10" s="157"/>
      <c r="F10" s="164"/>
      <c r="G10" s="165"/>
    </row>
    <row r="11" spans="1:10" x14ac:dyDescent="0.3">
      <c r="A11" s="201" t="s">
        <v>1389</v>
      </c>
      <c r="B11" s="202"/>
      <c r="C11" s="203" t="s">
        <v>1653</v>
      </c>
      <c r="D11" s="156" t="s">
        <v>1032</v>
      </c>
      <c r="E11" s="204">
        <v>1</v>
      </c>
      <c r="F11" s="6"/>
      <c r="G11" s="25"/>
    </row>
    <row r="12" spans="1:10" x14ac:dyDescent="0.3">
      <c r="A12" s="201"/>
      <c r="B12" s="202"/>
      <c r="C12" s="203"/>
      <c r="D12" s="156"/>
      <c r="E12" s="204"/>
      <c r="F12" s="6"/>
      <c r="G12" s="25"/>
    </row>
    <row r="13" spans="1:10" x14ac:dyDescent="0.3">
      <c r="A13" s="201" t="s">
        <v>1390</v>
      </c>
      <c r="B13" s="202"/>
      <c r="C13" s="203" t="s">
        <v>1011</v>
      </c>
      <c r="D13" s="156" t="s">
        <v>1032</v>
      </c>
      <c r="E13" s="204">
        <v>1</v>
      </c>
      <c r="F13" s="6"/>
      <c r="G13" s="25"/>
    </row>
    <row r="14" spans="1:10" x14ac:dyDescent="0.3">
      <c r="A14" s="201"/>
      <c r="B14" s="202"/>
      <c r="C14" s="203"/>
      <c r="D14" s="156"/>
      <c r="E14" s="204"/>
      <c r="F14" s="6"/>
      <c r="G14" s="25"/>
    </row>
    <row r="15" spans="1:10" x14ac:dyDescent="0.3">
      <c r="A15" s="201" t="s">
        <v>1391</v>
      </c>
      <c r="B15" s="202"/>
      <c r="C15" s="203" t="s">
        <v>1012</v>
      </c>
      <c r="D15" s="156" t="s">
        <v>1032</v>
      </c>
      <c r="E15" s="204">
        <v>1</v>
      </c>
      <c r="F15" s="6"/>
      <c r="G15" s="25"/>
    </row>
    <row r="16" spans="1:10" x14ac:dyDescent="0.3">
      <c r="A16" s="201"/>
      <c r="B16" s="202"/>
      <c r="C16" s="203"/>
      <c r="D16" s="156"/>
      <c r="E16" s="204"/>
      <c r="F16" s="6"/>
      <c r="G16" s="25"/>
    </row>
    <row r="17" spans="1:7" x14ac:dyDescent="0.3">
      <c r="A17" s="201" t="s">
        <v>1392</v>
      </c>
      <c r="B17" s="202"/>
      <c r="C17" s="203" t="s">
        <v>1013</v>
      </c>
      <c r="D17" s="156" t="s">
        <v>1032</v>
      </c>
      <c r="E17" s="204">
        <v>1</v>
      </c>
      <c r="F17" s="6"/>
      <c r="G17" s="25"/>
    </row>
    <row r="18" spans="1:7" x14ac:dyDescent="0.3">
      <c r="A18" s="201"/>
      <c r="B18" s="202"/>
      <c r="C18" s="203"/>
      <c r="D18" s="156"/>
      <c r="E18" s="204"/>
      <c r="F18" s="6"/>
      <c r="G18" s="25"/>
    </row>
    <row r="19" spans="1:7" x14ac:dyDescent="0.3">
      <c r="A19" s="201" t="s">
        <v>1393</v>
      </c>
      <c r="B19" s="202"/>
      <c r="C19" s="203" t="s">
        <v>1014</v>
      </c>
      <c r="D19" s="156" t="s">
        <v>1032</v>
      </c>
      <c r="E19" s="204">
        <v>1</v>
      </c>
      <c r="F19" s="6"/>
      <c r="G19" s="25"/>
    </row>
    <row r="20" spans="1:7" x14ac:dyDescent="0.3">
      <c r="A20" s="201"/>
      <c r="B20" s="202"/>
      <c r="C20" s="203"/>
      <c r="D20" s="156"/>
      <c r="E20" s="204"/>
      <c r="F20" s="6"/>
      <c r="G20" s="25"/>
    </row>
    <row r="21" spans="1:7" x14ac:dyDescent="0.3">
      <c r="A21" s="201" t="s">
        <v>1394</v>
      </c>
      <c r="B21" s="202"/>
      <c r="C21" s="203" t="s">
        <v>1015</v>
      </c>
      <c r="D21" s="156" t="s">
        <v>1032</v>
      </c>
      <c r="E21" s="204">
        <v>1</v>
      </c>
      <c r="F21" s="6"/>
      <c r="G21" s="25"/>
    </row>
    <row r="22" spans="1:7" x14ac:dyDescent="0.3">
      <c r="A22" s="201"/>
      <c r="B22" s="202"/>
      <c r="C22" s="203"/>
      <c r="D22" s="156"/>
      <c r="E22" s="204"/>
      <c r="F22" s="6"/>
      <c r="G22" s="25"/>
    </row>
    <row r="23" spans="1:7" x14ac:dyDescent="0.3">
      <c r="A23" s="201" t="s">
        <v>1395</v>
      </c>
      <c r="B23" s="202"/>
      <c r="C23" s="203" t="s">
        <v>1016</v>
      </c>
      <c r="D23" s="156" t="s">
        <v>1032</v>
      </c>
      <c r="E23" s="204">
        <v>1</v>
      </c>
      <c r="F23" s="6"/>
      <c r="G23" s="25"/>
    </row>
    <row r="24" spans="1:7" x14ac:dyDescent="0.3">
      <c r="A24" s="201"/>
      <c r="B24" s="202"/>
      <c r="C24" s="203"/>
      <c r="D24" s="156"/>
      <c r="E24" s="204"/>
      <c r="F24" s="6"/>
      <c r="G24" s="25"/>
    </row>
    <row r="25" spans="1:7" x14ac:dyDescent="0.3">
      <c r="A25" s="201" t="s">
        <v>1396</v>
      </c>
      <c r="B25" s="202"/>
      <c r="C25" s="203" t="s">
        <v>1017</v>
      </c>
      <c r="D25" s="156" t="s">
        <v>1032</v>
      </c>
      <c r="E25" s="204">
        <v>1</v>
      </c>
      <c r="F25" s="6"/>
      <c r="G25" s="25"/>
    </row>
    <row r="26" spans="1:7" x14ac:dyDescent="0.3">
      <c r="A26" s="201"/>
      <c r="B26" s="202"/>
      <c r="C26" s="203"/>
      <c r="D26" s="156"/>
      <c r="E26" s="204"/>
      <c r="F26" s="6"/>
      <c r="G26" s="25"/>
    </row>
    <row r="27" spans="1:7" x14ac:dyDescent="0.3">
      <c r="A27" s="201" t="s">
        <v>1397</v>
      </c>
      <c r="B27" s="202"/>
      <c r="C27" s="203" t="s">
        <v>1018</v>
      </c>
      <c r="D27" s="156"/>
      <c r="E27" s="204"/>
      <c r="F27" s="6"/>
      <c r="G27" s="25"/>
    </row>
    <row r="28" spans="1:7" x14ac:dyDescent="0.3">
      <c r="A28" s="201"/>
      <c r="B28" s="202"/>
      <c r="C28" s="203" t="s">
        <v>1019</v>
      </c>
      <c r="D28" s="156" t="s">
        <v>1032</v>
      </c>
      <c r="E28" s="204">
        <v>1</v>
      </c>
      <c r="F28" s="6"/>
      <c r="G28" s="25"/>
    </row>
    <row r="29" spans="1:7" x14ac:dyDescent="0.3">
      <c r="A29" s="201"/>
      <c r="B29" s="202"/>
      <c r="C29" s="203"/>
      <c r="D29" s="156"/>
      <c r="E29" s="204"/>
      <c r="F29" s="6"/>
      <c r="G29" s="25"/>
    </row>
    <row r="30" spans="1:7" x14ac:dyDescent="0.3">
      <c r="A30" s="201" t="s">
        <v>1398</v>
      </c>
      <c r="B30" s="202"/>
      <c r="C30" s="203" t="s">
        <v>1020</v>
      </c>
      <c r="D30" s="156" t="s">
        <v>1032</v>
      </c>
      <c r="E30" s="204">
        <v>1</v>
      </c>
      <c r="F30" s="6"/>
      <c r="G30" s="25"/>
    </row>
    <row r="31" spans="1:7" x14ac:dyDescent="0.3">
      <c r="A31" s="201"/>
      <c r="B31" s="202"/>
      <c r="C31" s="203"/>
      <c r="D31" s="156"/>
      <c r="E31" s="204"/>
      <c r="F31" s="6"/>
      <c r="G31" s="25"/>
    </row>
    <row r="32" spans="1:7" x14ac:dyDescent="0.3">
      <c r="A32" s="201" t="s">
        <v>1399</v>
      </c>
      <c r="B32" s="202"/>
      <c r="C32" s="203" t="s">
        <v>1021</v>
      </c>
      <c r="D32" s="156" t="s">
        <v>1032</v>
      </c>
      <c r="E32" s="204">
        <v>1</v>
      </c>
      <c r="F32" s="6"/>
      <c r="G32" s="25"/>
    </row>
    <row r="33" spans="1:7" x14ac:dyDescent="0.3">
      <c r="A33" s="201"/>
      <c r="B33" s="202"/>
      <c r="C33" s="203"/>
      <c r="D33" s="156"/>
      <c r="E33" s="204"/>
      <c r="F33" s="6"/>
      <c r="G33" s="25"/>
    </row>
    <row r="34" spans="1:7" x14ac:dyDescent="0.3">
      <c r="A34" s="201" t="s">
        <v>1400</v>
      </c>
      <c r="B34" s="202"/>
      <c r="C34" s="203" t="s">
        <v>1022</v>
      </c>
      <c r="D34" s="156" t="s">
        <v>1032</v>
      </c>
      <c r="E34" s="204">
        <v>1</v>
      </c>
      <c r="F34" s="6"/>
      <c r="G34" s="25"/>
    </row>
    <row r="35" spans="1:7" x14ac:dyDescent="0.3">
      <c r="A35" s="201"/>
      <c r="B35" s="202"/>
      <c r="C35" s="203"/>
      <c r="D35" s="156"/>
      <c r="E35" s="204"/>
      <c r="F35" s="6"/>
      <c r="G35" s="25"/>
    </row>
    <row r="36" spans="1:7" x14ac:dyDescent="0.3">
      <c r="A36" s="201" t="s">
        <v>1401</v>
      </c>
      <c r="B36" s="202"/>
      <c r="C36" s="203" t="s">
        <v>1023</v>
      </c>
      <c r="D36" s="156" t="s">
        <v>1032</v>
      </c>
      <c r="E36" s="204">
        <v>1</v>
      </c>
      <c r="F36" s="6"/>
      <c r="G36" s="25"/>
    </row>
    <row r="37" spans="1:7" x14ac:dyDescent="0.3">
      <c r="A37" s="201"/>
      <c r="B37" s="202"/>
      <c r="C37" s="203"/>
      <c r="D37" s="156"/>
      <c r="E37" s="204"/>
      <c r="F37" s="6"/>
      <c r="G37" s="25"/>
    </row>
    <row r="38" spans="1:7" x14ac:dyDescent="0.3">
      <c r="A38" s="201" t="s">
        <v>1402</v>
      </c>
      <c r="B38" s="202"/>
      <c r="C38" s="203" t="s">
        <v>1024</v>
      </c>
      <c r="D38" s="156" t="s">
        <v>1032</v>
      </c>
      <c r="E38" s="204">
        <v>1</v>
      </c>
      <c r="F38" s="6"/>
      <c r="G38" s="25"/>
    </row>
    <row r="39" spans="1:7" x14ac:dyDescent="0.3">
      <c r="A39" s="201"/>
      <c r="B39" s="202"/>
      <c r="C39" s="203" t="s">
        <v>1025</v>
      </c>
      <c r="D39" s="156"/>
      <c r="E39" s="204"/>
      <c r="F39" s="6"/>
      <c r="G39" s="25"/>
    </row>
    <row r="40" spans="1:7" x14ac:dyDescent="0.3">
      <c r="A40" s="201"/>
      <c r="B40" s="202"/>
      <c r="C40" s="203"/>
      <c r="D40" s="156"/>
      <c r="E40" s="204"/>
      <c r="F40" s="6"/>
      <c r="G40" s="25"/>
    </row>
    <row r="41" spans="1:7" x14ac:dyDescent="0.3">
      <c r="A41" s="201" t="s">
        <v>1403</v>
      </c>
      <c r="B41" s="202"/>
      <c r="C41" s="203" t="s">
        <v>1026</v>
      </c>
      <c r="D41" s="156" t="s">
        <v>1032</v>
      </c>
      <c r="E41" s="204">
        <v>1</v>
      </c>
      <c r="F41" s="6"/>
      <c r="G41" s="25"/>
    </row>
    <row r="42" spans="1:7" x14ac:dyDescent="0.3">
      <c r="A42" s="201"/>
      <c r="B42" s="202"/>
      <c r="C42" s="203"/>
      <c r="D42" s="156"/>
      <c r="E42" s="204"/>
      <c r="F42" s="6"/>
      <c r="G42" s="25"/>
    </row>
    <row r="43" spans="1:7" x14ac:dyDescent="0.3">
      <c r="A43" s="201" t="s">
        <v>1404</v>
      </c>
      <c r="B43" s="202"/>
      <c r="C43" s="203" t="s">
        <v>1027</v>
      </c>
      <c r="D43" s="156"/>
      <c r="E43" s="204"/>
      <c r="F43" s="6"/>
      <c r="G43" s="25"/>
    </row>
    <row r="44" spans="1:7" x14ac:dyDescent="0.3">
      <c r="A44" s="201"/>
      <c r="B44" s="202"/>
      <c r="C44" s="203" t="s">
        <v>1028</v>
      </c>
      <c r="D44" s="156"/>
      <c r="E44" s="204"/>
      <c r="F44" s="6"/>
      <c r="G44" s="25"/>
    </row>
    <row r="45" spans="1:7" x14ac:dyDescent="0.3">
      <c r="A45" s="201"/>
      <c r="B45" s="202"/>
      <c r="C45" s="203" t="s">
        <v>1033</v>
      </c>
      <c r="D45" s="156" t="s">
        <v>54</v>
      </c>
      <c r="E45" s="204"/>
      <c r="F45" s="6">
        <v>4500</v>
      </c>
      <c r="G45" s="25">
        <f>F45</f>
        <v>4500</v>
      </c>
    </row>
    <row r="46" spans="1:7" x14ac:dyDescent="0.3">
      <c r="A46" s="201"/>
      <c r="B46" s="202"/>
      <c r="C46" s="203"/>
      <c r="D46" s="156"/>
      <c r="E46" s="204"/>
      <c r="F46" s="6"/>
      <c r="G46" s="25"/>
    </row>
    <row r="47" spans="1:7" x14ac:dyDescent="0.3">
      <c r="A47" s="201" t="s">
        <v>1405</v>
      </c>
      <c r="B47" s="202"/>
      <c r="C47" s="203" t="s">
        <v>1655</v>
      </c>
      <c r="D47" s="156" t="s">
        <v>1032</v>
      </c>
      <c r="E47" s="204">
        <v>1</v>
      </c>
      <c r="F47" s="6">
        <v>50000</v>
      </c>
      <c r="G47" s="25">
        <f t="shared" ref="G47" si="0">E47*F47</f>
        <v>50000</v>
      </c>
    </row>
    <row r="48" spans="1:7" x14ac:dyDescent="0.3">
      <c r="A48" s="201"/>
      <c r="B48" s="202"/>
      <c r="C48" s="203"/>
      <c r="D48" s="156"/>
      <c r="E48" s="204"/>
      <c r="F48" s="6"/>
      <c r="G48" s="25"/>
    </row>
    <row r="49" spans="1:7" x14ac:dyDescent="0.3">
      <c r="A49" s="201" t="s">
        <v>1654</v>
      </c>
      <c r="B49" s="202"/>
      <c r="C49" s="203" t="s">
        <v>1656</v>
      </c>
      <c r="D49" s="156" t="s">
        <v>1032</v>
      </c>
      <c r="E49" s="204">
        <v>1</v>
      </c>
      <c r="F49" s="6">
        <v>100000</v>
      </c>
      <c r="G49" s="25">
        <f t="shared" ref="G49" si="1">E49*F49</f>
        <v>100000</v>
      </c>
    </row>
    <row r="50" spans="1:7" x14ac:dyDescent="0.3">
      <c r="A50" s="201"/>
      <c r="B50" s="202"/>
      <c r="C50" s="203"/>
      <c r="D50" s="156"/>
      <c r="E50" s="204"/>
      <c r="F50" s="6"/>
      <c r="G50" s="25"/>
    </row>
    <row r="51" spans="1:7" x14ac:dyDescent="0.3">
      <c r="A51" s="201"/>
      <c r="B51" s="202"/>
      <c r="C51" s="203"/>
      <c r="D51" s="156"/>
      <c r="E51" s="204"/>
      <c r="F51" s="6"/>
      <c r="G51" s="25"/>
    </row>
    <row r="52" spans="1:7" x14ac:dyDescent="0.3">
      <c r="A52" s="201"/>
      <c r="B52" s="202"/>
      <c r="C52" s="203"/>
      <c r="D52" s="156"/>
      <c r="E52" s="204"/>
      <c r="F52" s="6"/>
      <c r="G52" s="25"/>
    </row>
    <row r="53" spans="1:7" x14ac:dyDescent="0.3">
      <c r="A53" s="201"/>
      <c r="B53" s="202"/>
      <c r="C53" s="203"/>
      <c r="D53" s="156"/>
      <c r="E53" s="204"/>
      <c r="F53" s="6"/>
      <c r="G53" s="25"/>
    </row>
    <row r="54" spans="1:7" ht="15" thickBot="1" x14ac:dyDescent="0.35">
      <c r="A54" s="201"/>
      <c r="B54" s="202"/>
      <c r="C54" s="203"/>
      <c r="D54" s="156"/>
      <c r="E54" s="204"/>
      <c r="F54" s="6"/>
      <c r="G54" s="25"/>
    </row>
    <row r="55" spans="1:7" ht="18" thickBot="1" x14ac:dyDescent="0.35">
      <c r="A55" s="467">
        <f>A56+1</f>
        <v>41</v>
      </c>
      <c r="B55" s="487"/>
      <c r="C55" s="487"/>
      <c r="D55" s="487"/>
      <c r="E55" s="487"/>
      <c r="F55" s="487"/>
      <c r="G55" s="81"/>
    </row>
    <row r="56" spans="1:7" ht="18" thickBot="1" x14ac:dyDescent="0.35">
      <c r="A56" s="431">
        <f>'11 Site Works'!A123+1</f>
        <v>40</v>
      </c>
      <c r="B56" s="432"/>
      <c r="C56" s="432"/>
      <c r="D56" s="432"/>
      <c r="E56" s="432"/>
      <c r="F56" s="432"/>
      <c r="G56" s="433"/>
    </row>
    <row r="57" spans="1:7" ht="15" x14ac:dyDescent="0.3">
      <c r="A57" s="141"/>
      <c r="B57" s="141"/>
      <c r="C57" s="141"/>
      <c r="D57" s="141"/>
      <c r="E57" s="143"/>
      <c r="F57" s="141"/>
      <c r="G57" s="141"/>
    </row>
    <row r="58" spans="1:7" ht="15" x14ac:dyDescent="0.3">
      <c r="A58" s="141"/>
      <c r="B58" s="141"/>
      <c r="C58" s="141"/>
      <c r="D58" s="141"/>
      <c r="E58" s="143"/>
      <c r="F58" s="141"/>
      <c r="G58" s="141"/>
    </row>
    <row r="59" spans="1:7" ht="15" x14ac:dyDescent="0.3">
      <c r="A59" s="141"/>
      <c r="B59" s="141"/>
      <c r="C59" s="141"/>
      <c r="D59" s="141"/>
      <c r="E59" s="143"/>
      <c r="F59" s="141"/>
      <c r="G59" s="141"/>
    </row>
    <row r="60" spans="1:7" ht="15" x14ac:dyDescent="0.3">
      <c r="A60" s="141"/>
      <c r="B60" s="141"/>
      <c r="C60" s="141"/>
      <c r="D60" s="141"/>
      <c r="E60" s="143"/>
      <c r="F60" s="141"/>
      <c r="G60" s="141"/>
    </row>
    <row r="61" spans="1:7" ht="15" thickBot="1" x14ac:dyDescent="0.35">
      <c r="A61" s="334"/>
      <c r="B61" s="334"/>
      <c r="C61" s="334"/>
      <c r="D61" s="334"/>
      <c r="E61" s="335"/>
      <c r="F61" s="334"/>
      <c r="G61" s="334"/>
    </row>
    <row r="62" spans="1:7" ht="17.25" customHeight="1" x14ac:dyDescent="0.3">
      <c r="A62" s="215" t="s">
        <v>2</v>
      </c>
      <c r="B62" s="217" t="s">
        <v>3</v>
      </c>
      <c r="C62" s="459" t="s">
        <v>4</v>
      </c>
      <c r="D62" s="461" t="s">
        <v>5</v>
      </c>
      <c r="E62" s="463" t="s">
        <v>6</v>
      </c>
      <c r="F62" s="465" t="s">
        <v>7</v>
      </c>
      <c r="G62" s="213" t="s">
        <v>8</v>
      </c>
    </row>
    <row r="63" spans="1:7" ht="18" customHeight="1" thickBot="1" x14ac:dyDescent="0.35">
      <c r="A63" s="216" t="s">
        <v>9</v>
      </c>
      <c r="B63" s="218" t="s">
        <v>10</v>
      </c>
      <c r="C63" s="460"/>
      <c r="D63" s="462"/>
      <c r="E63" s="464"/>
      <c r="F63" s="466"/>
      <c r="G63" s="214" t="s">
        <v>11</v>
      </c>
    </row>
    <row r="64" spans="1:7" ht="31.8" x14ac:dyDescent="0.3">
      <c r="A64" s="92"/>
      <c r="B64" s="93" t="s">
        <v>12</v>
      </c>
      <c r="C64" s="94" t="s">
        <v>1406</v>
      </c>
      <c r="D64" s="148"/>
      <c r="E64" s="147"/>
      <c r="F64" s="88"/>
      <c r="G64" s="149"/>
    </row>
    <row r="65" spans="1:7" ht="20.399999999999999" x14ac:dyDescent="0.3">
      <c r="A65" s="92"/>
      <c r="B65" s="93" t="s">
        <v>71</v>
      </c>
      <c r="C65" s="96" t="str">
        <f>C8</f>
        <v>ELECTRICAL INSTALLATIONS</v>
      </c>
      <c r="D65" s="88"/>
      <c r="E65" s="147"/>
      <c r="F65" s="88"/>
      <c r="G65" s="95"/>
    </row>
    <row r="66" spans="1:7" ht="15.6" thickBot="1" x14ac:dyDescent="0.35">
      <c r="A66" s="92"/>
      <c r="B66" s="93"/>
      <c r="C66" s="97"/>
      <c r="D66" s="88"/>
      <c r="E66" s="147"/>
      <c r="F66" s="88"/>
      <c r="G66" s="95"/>
    </row>
    <row r="67" spans="1:7" ht="18" thickBot="1" x14ac:dyDescent="0.35">
      <c r="A67" s="479">
        <f>A56</f>
        <v>40</v>
      </c>
      <c r="B67" s="480"/>
      <c r="C67" s="480"/>
      <c r="D67" s="480"/>
      <c r="E67" s="480"/>
      <c r="F67" s="480"/>
      <c r="G67" s="287"/>
    </row>
    <row r="68" spans="1:7" x14ac:dyDescent="0.3">
      <c r="A68" s="288"/>
      <c r="B68" s="289"/>
      <c r="C68" s="290"/>
      <c r="D68" s="291"/>
      <c r="E68" s="292"/>
      <c r="F68" s="293"/>
      <c r="G68" s="294"/>
    </row>
    <row r="69" spans="1:7" ht="17.399999999999999" x14ac:dyDescent="0.3">
      <c r="A69" s="132">
        <v>12.2</v>
      </c>
      <c r="B69" s="133"/>
      <c r="C69" s="134" t="s">
        <v>1034</v>
      </c>
      <c r="D69" s="135"/>
      <c r="E69" s="136"/>
      <c r="F69" s="247"/>
      <c r="G69" s="248"/>
    </row>
    <row r="70" spans="1:7" x14ac:dyDescent="0.3">
      <c r="A70" s="201"/>
      <c r="B70" s="202"/>
      <c r="C70" s="203"/>
      <c r="D70" s="156"/>
      <c r="E70" s="204"/>
      <c r="F70" s="6"/>
      <c r="G70" s="25"/>
    </row>
    <row r="71" spans="1:7" x14ac:dyDescent="0.3">
      <c r="A71" s="201" t="s">
        <v>1407</v>
      </c>
      <c r="B71" s="202"/>
      <c r="C71" s="203" t="s">
        <v>1035</v>
      </c>
      <c r="D71" s="156"/>
      <c r="E71" s="204"/>
      <c r="F71" s="6"/>
      <c r="G71" s="25"/>
    </row>
    <row r="72" spans="1:7" x14ac:dyDescent="0.3">
      <c r="A72" s="201"/>
      <c r="B72" s="202"/>
      <c r="C72" s="203" t="s">
        <v>1036</v>
      </c>
      <c r="D72" s="156"/>
      <c r="E72" s="204"/>
      <c r="F72" s="6"/>
      <c r="G72" s="25"/>
    </row>
    <row r="73" spans="1:7" x14ac:dyDescent="0.3">
      <c r="A73" s="201"/>
      <c r="B73" s="202"/>
      <c r="C73" s="203"/>
      <c r="D73" s="156"/>
      <c r="E73" s="204"/>
      <c r="F73" s="6"/>
      <c r="G73" s="25"/>
    </row>
    <row r="74" spans="1:7" x14ac:dyDescent="0.3">
      <c r="A74" s="201"/>
      <c r="B74" s="202"/>
      <c r="C74" s="158" t="s">
        <v>1037</v>
      </c>
      <c r="D74" s="156" t="s">
        <v>274</v>
      </c>
      <c r="E74" s="204">
        <v>400</v>
      </c>
      <c r="F74" s="6"/>
      <c r="G74" s="25"/>
    </row>
    <row r="75" spans="1:7" x14ac:dyDescent="0.3">
      <c r="A75" s="201"/>
      <c r="B75" s="202"/>
      <c r="C75" s="158" t="s">
        <v>1408</v>
      </c>
      <c r="D75" s="156" t="s">
        <v>274</v>
      </c>
      <c r="E75" s="204">
        <v>260</v>
      </c>
      <c r="F75" s="6"/>
      <c r="G75" s="25"/>
    </row>
    <row r="76" spans="1:7" ht="16.8" x14ac:dyDescent="0.3">
      <c r="A76" s="201"/>
      <c r="B76" s="202"/>
      <c r="C76" s="158" t="s">
        <v>1649</v>
      </c>
      <c r="D76" s="156" t="s">
        <v>274</v>
      </c>
      <c r="E76" s="204">
        <v>182</v>
      </c>
      <c r="F76" s="6"/>
      <c r="G76" s="25"/>
    </row>
    <row r="77" spans="1:7" ht="16.8" x14ac:dyDescent="0.3">
      <c r="A77" s="201"/>
      <c r="B77" s="202"/>
      <c r="C77" s="158" t="s">
        <v>1650</v>
      </c>
      <c r="D77" s="156" t="s">
        <v>274</v>
      </c>
      <c r="E77" s="204">
        <v>590</v>
      </c>
      <c r="F77" s="6"/>
      <c r="G77" s="25"/>
    </row>
    <row r="78" spans="1:7" x14ac:dyDescent="0.3">
      <c r="A78" s="201"/>
      <c r="B78" s="202"/>
      <c r="C78" s="158" t="s">
        <v>1409</v>
      </c>
      <c r="D78" s="156" t="s">
        <v>274</v>
      </c>
      <c r="E78" s="204">
        <v>180</v>
      </c>
      <c r="F78" s="6"/>
      <c r="G78" s="25"/>
    </row>
    <row r="79" spans="1:7" x14ac:dyDescent="0.3">
      <c r="A79" s="201"/>
      <c r="B79" s="202"/>
      <c r="C79" s="203"/>
      <c r="D79" s="156"/>
      <c r="E79" s="204"/>
      <c r="F79" s="6"/>
      <c r="G79" s="25"/>
    </row>
    <row r="80" spans="1:7" x14ac:dyDescent="0.3">
      <c r="A80" s="201" t="s">
        <v>1410</v>
      </c>
      <c r="B80" s="202"/>
      <c r="C80" s="203" t="s">
        <v>1039</v>
      </c>
      <c r="D80" s="156"/>
      <c r="E80" s="204"/>
      <c r="F80" s="6"/>
      <c r="G80" s="25"/>
    </row>
    <row r="81" spans="1:10" x14ac:dyDescent="0.3">
      <c r="A81" s="201"/>
      <c r="B81" s="202"/>
      <c r="C81" s="203"/>
      <c r="D81" s="156"/>
      <c r="E81" s="204"/>
      <c r="F81" s="6"/>
      <c r="G81" s="25"/>
    </row>
    <row r="82" spans="1:10" x14ac:dyDescent="0.3">
      <c r="A82" s="201"/>
      <c r="B82" s="202"/>
      <c r="C82" s="158" t="s">
        <v>1040</v>
      </c>
      <c r="D82" s="156" t="s">
        <v>1061</v>
      </c>
      <c r="E82" s="204">
        <v>8</v>
      </c>
      <c r="F82" s="6"/>
      <c r="G82" s="25"/>
      <c r="J82" s="24"/>
    </row>
    <row r="83" spans="1:10" x14ac:dyDescent="0.3">
      <c r="A83" s="201"/>
      <c r="B83" s="202"/>
      <c r="C83" s="158" t="s">
        <v>1041</v>
      </c>
      <c r="D83" s="156" t="s">
        <v>1061</v>
      </c>
      <c r="E83" s="204">
        <v>12</v>
      </c>
      <c r="F83" s="6"/>
      <c r="G83" s="25"/>
    </row>
    <row r="84" spans="1:10" x14ac:dyDescent="0.3">
      <c r="A84" s="201"/>
      <c r="B84" s="202"/>
      <c r="C84" s="158" t="s">
        <v>1411</v>
      </c>
      <c r="D84" s="156" t="s">
        <v>1061</v>
      </c>
      <c r="E84" s="204">
        <v>30</v>
      </c>
      <c r="F84" s="6"/>
      <c r="G84" s="25"/>
    </row>
    <row r="85" spans="1:10" x14ac:dyDescent="0.3">
      <c r="A85" s="201"/>
      <c r="B85" s="202"/>
      <c r="C85" s="158" t="s">
        <v>1412</v>
      </c>
      <c r="D85" s="156" t="s">
        <v>1061</v>
      </c>
      <c r="E85" s="204">
        <v>24</v>
      </c>
      <c r="F85" s="6"/>
      <c r="G85" s="25"/>
    </row>
    <row r="86" spans="1:10" x14ac:dyDescent="0.3">
      <c r="A86" s="201"/>
      <c r="B86" s="202"/>
      <c r="C86" s="158" t="s">
        <v>1413</v>
      </c>
      <c r="D86" s="156" t="s">
        <v>1061</v>
      </c>
      <c r="E86" s="204">
        <v>16</v>
      </c>
      <c r="F86" s="6"/>
      <c r="G86" s="25"/>
    </row>
    <row r="87" spans="1:10" x14ac:dyDescent="0.3">
      <c r="A87" s="201"/>
      <c r="B87" s="202"/>
      <c r="C87" s="158"/>
      <c r="D87" s="156"/>
      <c r="E87" s="204"/>
      <c r="F87" s="6"/>
      <c r="G87" s="25"/>
    </row>
    <row r="88" spans="1:10" x14ac:dyDescent="0.3">
      <c r="A88" s="201" t="s">
        <v>1414</v>
      </c>
      <c r="B88" s="202"/>
      <c r="C88" s="205" t="s">
        <v>1042</v>
      </c>
      <c r="D88" s="156"/>
      <c r="E88" s="204"/>
      <c r="F88" s="6"/>
      <c r="G88" s="25"/>
    </row>
    <row r="89" spans="1:10" x14ac:dyDescent="0.3">
      <c r="A89" s="201"/>
      <c r="B89" s="202"/>
      <c r="C89" s="203"/>
      <c r="D89" s="156"/>
      <c r="E89" s="204"/>
      <c r="F89" s="6"/>
      <c r="G89" s="25"/>
    </row>
    <row r="90" spans="1:10" x14ac:dyDescent="0.3">
      <c r="A90" s="201"/>
      <c r="B90" s="202"/>
      <c r="C90" s="158" t="s">
        <v>1045</v>
      </c>
      <c r="D90" s="156" t="s">
        <v>1061</v>
      </c>
      <c r="E90" s="204">
        <v>1</v>
      </c>
      <c r="F90" s="6"/>
      <c r="G90" s="25"/>
    </row>
    <row r="91" spans="1:10" x14ac:dyDescent="0.3">
      <c r="A91" s="201"/>
      <c r="B91" s="202"/>
      <c r="C91" s="203"/>
      <c r="D91" s="156"/>
      <c r="E91" s="204"/>
      <c r="F91" s="6"/>
      <c r="G91" s="25"/>
    </row>
    <row r="92" spans="1:10" x14ac:dyDescent="0.3">
      <c r="A92" s="201" t="s">
        <v>1415</v>
      </c>
      <c r="B92" s="202"/>
      <c r="C92" s="205" t="s">
        <v>1046</v>
      </c>
      <c r="D92" s="156"/>
      <c r="E92" s="204"/>
      <c r="F92" s="6"/>
      <c r="G92" s="25"/>
    </row>
    <row r="93" spans="1:10" x14ac:dyDescent="0.3">
      <c r="A93" s="201"/>
      <c r="B93" s="202"/>
      <c r="C93" s="203"/>
      <c r="D93" s="156"/>
      <c r="E93" s="204"/>
      <c r="F93" s="6"/>
      <c r="G93" s="25"/>
    </row>
    <row r="94" spans="1:10" x14ac:dyDescent="0.3">
      <c r="A94" s="201"/>
      <c r="B94" s="202"/>
      <c r="C94" s="158" t="s">
        <v>1047</v>
      </c>
      <c r="D94" s="156" t="s">
        <v>274</v>
      </c>
      <c r="E94" s="204">
        <v>75</v>
      </c>
      <c r="F94" s="6"/>
      <c r="G94" s="25"/>
    </row>
    <row r="95" spans="1:10" x14ac:dyDescent="0.3">
      <c r="A95" s="201"/>
      <c r="B95" s="202"/>
      <c r="C95" s="158" t="s">
        <v>1048</v>
      </c>
      <c r="D95" s="156" t="s">
        <v>274</v>
      </c>
      <c r="E95" s="204">
        <v>200</v>
      </c>
      <c r="F95" s="6"/>
      <c r="G95" s="25"/>
    </row>
    <row r="96" spans="1:10" x14ac:dyDescent="0.3">
      <c r="A96" s="201"/>
      <c r="B96" s="202"/>
      <c r="C96" s="158" t="s">
        <v>1049</v>
      </c>
      <c r="D96" s="156" t="s">
        <v>274</v>
      </c>
      <c r="E96" s="204">
        <v>100</v>
      </c>
      <c r="F96" s="6"/>
      <c r="G96" s="25"/>
    </row>
    <row r="97" spans="1:7" x14ac:dyDescent="0.3">
      <c r="A97" s="201"/>
      <c r="B97" s="202"/>
      <c r="C97" s="203"/>
      <c r="D97" s="156"/>
      <c r="E97" s="204"/>
      <c r="F97" s="6"/>
      <c r="G97" s="25"/>
    </row>
    <row r="98" spans="1:7" x14ac:dyDescent="0.3">
      <c r="A98" s="201" t="s">
        <v>1416</v>
      </c>
      <c r="B98" s="202"/>
      <c r="C98" s="203" t="s">
        <v>1050</v>
      </c>
      <c r="D98" s="156"/>
      <c r="E98" s="204"/>
      <c r="F98" s="6"/>
      <c r="G98" s="25"/>
    </row>
    <row r="99" spans="1:7" x14ac:dyDescent="0.3">
      <c r="A99" s="201"/>
      <c r="B99" s="202"/>
      <c r="C99" s="203"/>
      <c r="D99" s="156"/>
      <c r="E99" s="204"/>
      <c r="F99" s="6"/>
      <c r="G99" s="25"/>
    </row>
    <row r="100" spans="1:7" x14ac:dyDescent="0.3">
      <c r="A100" s="201"/>
      <c r="B100" s="202"/>
      <c r="C100" s="158" t="s">
        <v>1051</v>
      </c>
      <c r="D100" s="156" t="s">
        <v>1061</v>
      </c>
      <c r="E100" s="204">
        <v>18</v>
      </c>
      <c r="F100" s="6"/>
      <c r="G100" s="25"/>
    </row>
    <row r="101" spans="1:7" x14ac:dyDescent="0.3">
      <c r="A101" s="201"/>
      <c r="B101" s="202"/>
      <c r="C101" s="158" t="s">
        <v>1052</v>
      </c>
      <c r="D101" s="156" t="s">
        <v>1061</v>
      </c>
      <c r="E101" s="204">
        <v>6</v>
      </c>
      <c r="F101" s="6"/>
      <c r="G101" s="25"/>
    </row>
    <row r="102" spans="1:7" x14ac:dyDescent="0.3">
      <c r="A102" s="201"/>
      <c r="B102" s="202"/>
      <c r="C102" s="158" t="s">
        <v>1053</v>
      </c>
      <c r="D102" s="156" t="s">
        <v>1061</v>
      </c>
      <c r="E102" s="204">
        <v>2</v>
      </c>
      <c r="F102" s="6"/>
      <c r="G102" s="25"/>
    </row>
    <row r="103" spans="1:7" x14ac:dyDescent="0.3">
      <c r="A103" s="201"/>
      <c r="B103" s="202"/>
      <c r="C103" s="203"/>
      <c r="D103" s="156"/>
      <c r="E103" s="204"/>
      <c r="F103" s="6"/>
      <c r="G103" s="25"/>
    </row>
    <row r="104" spans="1:7" x14ac:dyDescent="0.3">
      <c r="A104" s="201" t="s">
        <v>1417</v>
      </c>
      <c r="B104" s="202"/>
      <c r="C104" s="203" t="s">
        <v>1054</v>
      </c>
      <c r="D104" s="156"/>
      <c r="E104" s="204"/>
      <c r="F104" s="6"/>
      <c r="G104" s="25"/>
    </row>
    <row r="105" spans="1:7" x14ac:dyDescent="0.3">
      <c r="A105" s="201"/>
      <c r="B105" s="202"/>
      <c r="C105" s="203" t="s">
        <v>1055</v>
      </c>
      <c r="D105" s="156"/>
      <c r="E105" s="204"/>
      <c r="F105" s="6"/>
      <c r="G105" s="25"/>
    </row>
    <row r="106" spans="1:7" x14ac:dyDescent="0.3">
      <c r="A106" s="201"/>
      <c r="B106" s="202"/>
      <c r="C106" s="203"/>
      <c r="D106" s="156"/>
      <c r="E106" s="204"/>
      <c r="F106" s="6"/>
      <c r="G106" s="25"/>
    </row>
    <row r="107" spans="1:7" x14ac:dyDescent="0.3">
      <c r="A107" s="201"/>
      <c r="B107" s="202"/>
      <c r="C107" s="158" t="s">
        <v>1056</v>
      </c>
      <c r="D107" s="156" t="s">
        <v>239</v>
      </c>
      <c r="E107" s="204">
        <v>150</v>
      </c>
      <c r="F107" s="6"/>
      <c r="G107" s="25"/>
    </row>
    <row r="108" spans="1:7" x14ac:dyDescent="0.3">
      <c r="A108" s="201"/>
      <c r="B108" s="202"/>
      <c r="C108" s="158" t="s">
        <v>1057</v>
      </c>
      <c r="D108" s="156" t="s">
        <v>239</v>
      </c>
      <c r="E108" s="204">
        <v>50</v>
      </c>
      <c r="F108" s="6"/>
      <c r="G108" s="25"/>
    </row>
    <row r="109" spans="1:7" x14ac:dyDescent="0.3">
      <c r="A109" s="201"/>
      <c r="B109" s="202"/>
      <c r="C109" s="203"/>
      <c r="D109" s="156"/>
      <c r="E109" s="204"/>
      <c r="F109" s="6"/>
      <c r="G109" s="25"/>
    </row>
    <row r="110" spans="1:7" x14ac:dyDescent="0.3">
      <c r="A110" s="201" t="s">
        <v>1418</v>
      </c>
      <c r="B110" s="202"/>
      <c r="C110" s="203" t="s">
        <v>1419</v>
      </c>
      <c r="D110" s="156" t="s">
        <v>1061</v>
      </c>
      <c r="E110" s="204">
        <v>15</v>
      </c>
      <c r="F110" s="6"/>
      <c r="G110" s="25"/>
    </row>
    <row r="111" spans="1:7" x14ac:dyDescent="0.3">
      <c r="A111" s="201"/>
      <c r="B111" s="202"/>
      <c r="C111" s="203" t="s">
        <v>1420</v>
      </c>
      <c r="D111" s="156"/>
      <c r="E111" s="204"/>
      <c r="F111" s="6"/>
      <c r="G111" s="25"/>
    </row>
    <row r="112" spans="1:7" x14ac:dyDescent="0.3">
      <c r="A112" s="201"/>
      <c r="B112" s="202"/>
      <c r="C112" s="203"/>
      <c r="D112" s="156"/>
      <c r="E112" s="204"/>
      <c r="F112" s="6"/>
      <c r="G112" s="25"/>
    </row>
    <row r="113" spans="1:7" x14ac:dyDescent="0.3">
      <c r="A113" s="201" t="s">
        <v>1421</v>
      </c>
      <c r="B113" s="202"/>
      <c r="C113" s="203" t="s">
        <v>1058</v>
      </c>
      <c r="D113" s="156" t="s">
        <v>1061</v>
      </c>
      <c r="E113" s="204">
        <v>1</v>
      </c>
      <c r="F113" s="6"/>
      <c r="G113" s="25"/>
    </row>
    <row r="114" spans="1:7" x14ac:dyDescent="0.3">
      <c r="A114" s="201"/>
      <c r="B114" s="202"/>
      <c r="C114" s="203"/>
      <c r="D114" s="156"/>
      <c r="E114" s="204"/>
      <c r="F114" s="6"/>
      <c r="G114" s="25"/>
    </row>
    <row r="115" spans="1:7" x14ac:dyDescent="0.3">
      <c r="A115" s="201" t="s">
        <v>1422</v>
      </c>
      <c r="B115" s="202"/>
      <c r="C115" s="203" t="s">
        <v>1059</v>
      </c>
      <c r="D115" s="156" t="s">
        <v>1061</v>
      </c>
      <c r="E115" s="204">
        <v>8</v>
      </c>
      <c r="F115" s="6"/>
      <c r="G115" s="25"/>
    </row>
    <row r="116" spans="1:7" x14ac:dyDescent="0.3">
      <c r="A116" s="201"/>
      <c r="B116" s="202"/>
      <c r="C116" s="203"/>
      <c r="D116" s="156"/>
      <c r="E116" s="204"/>
      <c r="F116" s="6"/>
      <c r="G116" s="25"/>
    </row>
    <row r="117" spans="1:7" x14ac:dyDescent="0.3">
      <c r="A117" s="201" t="s">
        <v>1423</v>
      </c>
      <c r="B117" s="202"/>
      <c r="C117" s="203" t="s">
        <v>1060</v>
      </c>
      <c r="D117" s="156" t="s">
        <v>274</v>
      </c>
      <c r="E117" s="204">
        <v>500</v>
      </c>
      <c r="F117" s="6"/>
      <c r="G117" s="25"/>
    </row>
    <row r="118" spans="1:7" x14ac:dyDescent="0.3">
      <c r="A118" s="201"/>
      <c r="B118" s="202"/>
      <c r="C118" s="203"/>
      <c r="D118" s="156"/>
      <c r="E118" s="204"/>
      <c r="F118" s="6"/>
      <c r="G118" s="25"/>
    </row>
    <row r="119" spans="1:7" ht="17.25" customHeight="1" thickBot="1" x14ac:dyDescent="0.35">
      <c r="A119" s="201"/>
      <c r="B119" s="202"/>
      <c r="C119" s="203"/>
      <c r="D119" s="156"/>
      <c r="E119" s="204"/>
      <c r="F119" s="6"/>
      <c r="G119" s="25"/>
    </row>
    <row r="120" spans="1:7" ht="18" customHeight="1" thickBot="1" x14ac:dyDescent="0.35">
      <c r="A120" s="467">
        <f>A121+1</f>
        <v>42</v>
      </c>
      <c r="B120" s="487"/>
      <c r="C120" s="487"/>
      <c r="D120" s="487"/>
      <c r="E120" s="487"/>
      <c r="F120" s="487"/>
      <c r="G120" s="81"/>
    </row>
    <row r="121" spans="1:7" ht="18" thickBot="1" x14ac:dyDescent="0.35">
      <c r="A121" s="431">
        <f>A56+1</f>
        <v>41</v>
      </c>
      <c r="B121" s="432"/>
      <c r="C121" s="432"/>
      <c r="D121" s="432"/>
      <c r="E121" s="432"/>
      <c r="F121" s="432"/>
      <c r="G121" s="433"/>
    </row>
    <row r="122" spans="1:7" ht="15" x14ac:dyDescent="0.3">
      <c r="A122" s="141"/>
      <c r="B122" s="141"/>
      <c r="C122" s="141"/>
      <c r="D122" s="141"/>
      <c r="E122" s="143"/>
      <c r="F122" s="141"/>
      <c r="G122" s="141"/>
    </row>
    <row r="123" spans="1:7" ht="15" x14ac:dyDescent="0.3">
      <c r="A123" s="141"/>
      <c r="B123" s="141"/>
      <c r="C123" s="141"/>
      <c r="D123" s="141"/>
      <c r="E123" s="143"/>
      <c r="F123" s="141"/>
      <c r="G123" s="141"/>
    </row>
    <row r="124" spans="1:7" ht="15" x14ac:dyDescent="0.3">
      <c r="A124" s="141"/>
      <c r="B124" s="141"/>
      <c r="C124" s="141"/>
      <c r="D124" s="141"/>
      <c r="E124" s="143"/>
      <c r="F124" s="141"/>
      <c r="G124" s="141"/>
    </row>
    <row r="125" spans="1:7" ht="15" x14ac:dyDescent="0.3">
      <c r="A125" s="141"/>
      <c r="B125" s="141"/>
      <c r="C125" s="141"/>
      <c r="D125" s="141"/>
      <c r="E125" s="143"/>
      <c r="F125" s="141"/>
      <c r="G125" s="141"/>
    </row>
    <row r="126" spans="1:7" ht="15" thickBot="1" x14ac:dyDescent="0.35">
      <c r="A126" s="334"/>
      <c r="B126" s="334"/>
      <c r="C126" s="334"/>
      <c r="D126" s="334"/>
      <c r="E126" s="335"/>
      <c r="F126" s="334"/>
      <c r="G126" s="334"/>
    </row>
    <row r="127" spans="1:7" ht="15" x14ac:dyDescent="0.3">
      <c r="A127" s="215" t="s">
        <v>2</v>
      </c>
      <c r="B127" s="217" t="s">
        <v>3</v>
      </c>
      <c r="C127" s="459" t="s">
        <v>4</v>
      </c>
      <c r="D127" s="461" t="s">
        <v>5</v>
      </c>
      <c r="E127" s="463" t="s">
        <v>6</v>
      </c>
      <c r="F127" s="465" t="s">
        <v>7</v>
      </c>
      <c r="G127" s="213" t="s">
        <v>8</v>
      </c>
    </row>
    <row r="128" spans="1:7" ht="15.6" thickBot="1" x14ac:dyDescent="0.35">
      <c r="A128" s="216" t="s">
        <v>9</v>
      </c>
      <c r="B128" s="218" t="s">
        <v>10</v>
      </c>
      <c r="C128" s="460"/>
      <c r="D128" s="462"/>
      <c r="E128" s="464"/>
      <c r="F128" s="466"/>
      <c r="G128" s="214" t="s">
        <v>11</v>
      </c>
    </row>
    <row r="129" spans="1:7" ht="31.8" x14ac:dyDescent="0.3">
      <c r="A129" s="92"/>
      <c r="B129" s="93" t="s">
        <v>12</v>
      </c>
      <c r="C129" s="94" t="s">
        <v>1406</v>
      </c>
      <c r="D129" s="148"/>
      <c r="E129" s="147"/>
      <c r="F129" s="88"/>
      <c r="G129" s="149"/>
    </row>
    <row r="130" spans="1:7" ht="21" thickBot="1" x14ac:dyDescent="0.35">
      <c r="A130" s="92"/>
      <c r="B130" s="93" t="s">
        <v>71</v>
      </c>
      <c r="C130" s="96" t="str">
        <f>C65</f>
        <v>ELECTRICAL INSTALLATIONS</v>
      </c>
      <c r="D130" s="88"/>
      <c r="E130" s="147"/>
      <c r="F130" s="88"/>
      <c r="G130" s="95"/>
    </row>
    <row r="131" spans="1:7" ht="18" thickBot="1" x14ac:dyDescent="0.35">
      <c r="A131" s="479">
        <f>A121</f>
        <v>41</v>
      </c>
      <c r="B131" s="480"/>
      <c r="C131" s="480"/>
      <c r="D131" s="480"/>
      <c r="E131" s="480"/>
      <c r="F131" s="480"/>
      <c r="G131" s="287"/>
    </row>
    <row r="132" spans="1:7" x14ac:dyDescent="0.3">
      <c r="A132" s="288"/>
      <c r="B132" s="289"/>
      <c r="C132" s="290"/>
      <c r="D132" s="291"/>
      <c r="E132" s="292"/>
      <c r="F132" s="293"/>
      <c r="G132" s="294"/>
    </row>
    <row r="133" spans="1:7" ht="17.399999999999999" x14ac:dyDescent="0.3">
      <c r="A133" s="132">
        <v>12.3</v>
      </c>
      <c r="B133" s="133"/>
      <c r="C133" s="134" t="s">
        <v>1034</v>
      </c>
      <c r="D133" s="135"/>
      <c r="E133" s="136"/>
      <c r="F133" s="247"/>
      <c r="G133" s="248"/>
    </row>
    <row r="134" spans="1:7" x14ac:dyDescent="0.3">
      <c r="A134" s="201"/>
      <c r="B134" s="202"/>
      <c r="C134" s="203"/>
      <c r="D134" s="156"/>
      <c r="E134" s="204"/>
      <c r="F134" s="6"/>
      <c r="G134" s="25"/>
    </row>
    <row r="135" spans="1:7" x14ac:dyDescent="0.3">
      <c r="A135" s="201" t="s">
        <v>1424</v>
      </c>
      <c r="B135" s="202"/>
      <c r="C135" s="203" t="s">
        <v>1062</v>
      </c>
      <c r="D135" s="156"/>
      <c r="E135" s="204"/>
      <c r="F135" s="6"/>
      <c r="G135" s="25"/>
    </row>
    <row r="136" spans="1:7" x14ac:dyDescent="0.3">
      <c r="A136" s="201"/>
      <c r="B136" s="202"/>
      <c r="C136" s="158" t="s">
        <v>1063</v>
      </c>
      <c r="D136" s="156" t="s">
        <v>1061</v>
      </c>
      <c r="E136" s="204">
        <v>1</v>
      </c>
      <c r="F136" s="6"/>
      <c r="G136" s="25"/>
    </row>
    <row r="137" spans="1:7" x14ac:dyDescent="0.3">
      <c r="A137" s="201"/>
      <c r="B137" s="202"/>
      <c r="C137" s="158" t="s">
        <v>1064</v>
      </c>
      <c r="D137" s="156" t="s">
        <v>1061</v>
      </c>
      <c r="E137" s="204">
        <v>1</v>
      </c>
      <c r="F137" s="6"/>
      <c r="G137" s="25"/>
    </row>
    <row r="138" spans="1:7" x14ac:dyDescent="0.3">
      <c r="A138" s="201"/>
      <c r="B138" s="202"/>
      <c r="C138" s="158" t="s">
        <v>1425</v>
      </c>
      <c r="D138" s="156" t="s">
        <v>1061</v>
      </c>
      <c r="E138" s="204">
        <v>1</v>
      </c>
      <c r="F138" s="6"/>
      <c r="G138" s="25"/>
    </row>
    <row r="139" spans="1:7" x14ac:dyDescent="0.3">
      <c r="A139" s="201"/>
      <c r="B139" s="202"/>
      <c r="C139" s="158" t="s">
        <v>1426</v>
      </c>
      <c r="D139" s="156" t="s">
        <v>1061</v>
      </c>
      <c r="E139" s="204">
        <v>2</v>
      </c>
      <c r="F139" s="6"/>
      <c r="G139" s="25"/>
    </row>
    <row r="140" spans="1:7" x14ac:dyDescent="0.3">
      <c r="A140" s="201"/>
      <c r="B140" s="202"/>
      <c r="C140" s="158"/>
      <c r="D140" s="156"/>
      <c r="E140" s="204"/>
      <c r="F140" s="6"/>
      <c r="G140" s="25"/>
    </row>
    <row r="141" spans="1:7" x14ac:dyDescent="0.3">
      <c r="A141" s="201" t="s">
        <v>1427</v>
      </c>
      <c r="B141" s="202"/>
      <c r="C141" s="203" t="s">
        <v>1065</v>
      </c>
      <c r="D141" s="156"/>
      <c r="E141" s="204"/>
      <c r="F141" s="6"/>
      <c r="G141" s="25"/>
    </row>
    <row r="142" spans="1:7" x14ac:dyDescent="0.3">
      <c r="A142" s="201"/>
      <c r="B142" s="202"/>
      <c r="C142" s="203" t="s">
        <v>1066</v>
      </c>
      <c r="D142" s="156"/>
      <c r="E142" s="204"/>
      <c r="F142" s="6"/>
      <c r="G142" s="25"/>
    </row>
    <row r="143" spans="1:7" x14ac:dyDescent="0.3">
      <c r="A143" s="201"/>
      <c r="B143" s="202"/>
      <c r="C143" s="158" t="s">
        <v>1067</v>
      </c>
      <c r="D143" s="156" t="s">
        <v>1061</v>
      </c>
      <c r="E143" s="204">
        <v>30</v>
      </c>
      <c r="F143" s="6"/>
      <c r="G143" s="25"/>
    </row>
    <row r="144" spans="1:7" x14ac:dyDescent="0.3">
      <c r="A144" s="201"/>
      <c r="B144" s="202"/>
      <c r="C144" s="158" t="s">
        <v>1068</v>
      </c>
      <c r="D144" s="156" t="s">
        <v>1061</v>
      </c>
      <c r="E144" s="204">
        <v>14</v>
      </c>
      <c r="F144" s="6"/>
      <c r="G144" s="25"/>
    </row>
    <row r="145" spans="1:7" x14ac:dyDescent="0.3">
      <c r="A145" s="201"/>
      <c r="B145" s="202"/>
      <c r="C145" s="158"/>
      <c r="D145" s="156"/>
      <c r="E145" s="204"/>
      <c r="F145" s="6"/>
      <c r="G145" s="25"/>
    </row>
    <row r="146" spans="1:7" x14ac:dyDescent="0.3">
      <c r="A146" s="201" t="s">
        <v>1428</v>
      </c>
      <c r="B146" s="202"/>
      <c r="C146" s="203" t="s">
        <v>1069</v>
      </c>
      <c r="D146" s="156"/>
      <c r="E146" s="204"/>
      <c r="F146" s="6"/>
      <c r="G146" s="25"/>
    </row>
    <row r="147" spans="1:7" x14ac:dyDescent="0.3">
      <c r="A147" s="201"/>
      <c r="B147" s="202"/>
      <c r="C147" s="203" t="s">
        <v>1070</v>
      </c>
      <c r="D147" s="156"/>
      <c r="E147" s="204"/>
      <c r="F147" s="6"/>
      <c r="G147" s="25"/>
    </row>
    <row r="148" spans="1:7" x14ac:dyDescent="0.3">
      <c r="A148" s="201"/>
      <c r="B148" s="202"/>
      <c r="C148" s="158" t="s">
        <v>1071</v>
      </c>
      <c r="D148" s="156" t="s">
        <v>1061</v>
      </c>
      <c r="E148" s="204">
        <v>2</v>
      </c>
      <c r="F148" s="6"/>
      <c r="G148" s="25"/>
    </row>
    <row r="149" spans="1:7" x14ac:dyDescent="0.3">
      <c r="A149" s="201"/>
      <c r="B149" s="202"/>
      <c r="C149" s="158" t="s">
        <v>1072</v>
      </c>
      <c r="D149" s="156" t="s">
        <v>1061</v>
      </c>
      <c r="E149" s="204">
        <v>2</v>
      </c>
      <c r="F149" s="6"/>
      <c r="G149" s="25"/>
    </row>
    <row r="150" spans="1:7" x14ac:dyDescent="0.3">
      <c r="A150" s="201"/>
      <c r="B150" s="202"/>
      <c r="C150" s="158" t="s">
        <v>1073</v>
      </c>
      <c r="D150" s="156" t="s">
        <v>1061</v>
      </c>
      <c r="E150" s="204">
        <v>2</v>
      </c>
      <c r="F150" s="6"/>
      <c r="G150" s="25"/>
    </row>
    <row r="151" spans="1:7" x14ac:dyDescent="0.3">
      <c r="A151" s="201"/>
      <c r="B151" s="202"/>
      <c r="C151" s="158"/>
      <c r="D151" s="156"/>
      <c r="E151" s="204"/>
      <c r="F151" s="6"/>
      <c r="G151" s="25"/>
    </row>
    <row r="152" spans="1:7" x14ac:dyDescent="0.3">
      <c r="A152" s="201"/>
      <c r="B152" s="202"/>
      <c r="C152" s="203" t="s">
        <v>1074</v>
      </c>
      <c r="D152" s="156"/>
      <c r="E152" s="204"/>
      <c r="F152" s="6"/>
      <c r="G152" s="25"/>
    </row>
    <row r="153" spans="1:7" x14ac:dyDescent="0.3">
      <c r="A153" s="201"/>
      <c r="B153" s="202"/>
      <c r="C153" s="203" t="s">
        <v>1075</v>
      </c>
      <c r="D153" s="156"/>
      <c r="E153" s="204"/>
      <c r="F153" s="6"/>
      <c r="G153" s="25"/>
    </row>
    <row r="154" spans="1:7" x14ac:dyDescent="0.3">
      <c r="A154" s="201"/>
      <c r="B154" s="202"/>
      <c r="C154" s="158" t="s">
        <v>1178</v>
      </c>
      <c r="D154" s="156" t="s">
        <v>1061</v>
      </c>
      <c r="E154" s="204">
        <v>2</v>
      </c>
      <c r="F154" s="6"/>
      <c r="G154" s="25"/>
    </row>
    <row r="155" spans="1:7" x14ac:dyDescent="0.3">
      <c r="A155" s="201"/>
      <c r="B155" s="202"/>
      <c r="C155" s="158" t="s">
        <v>1429</v>
      </c>
      <c r="D155" s="156" t="s">
        <v>1061</v>
      </c>
      <c r="E155" s="204">
        <v>8</v>
      </c>
      <c r="F155" s="6"/>
      <c r="G155" s="25"/>
    </row>
    <row r="156" spans="1:7" x14ac:dyDescent="0.3">
      <c r="A156" s="201"/>
      <c r="B156" s="202"/>
      <c r="C156" s="158" t="s">
        <v>1179</v>
      </c>
      <c r="D156" s="156" t="s">
        <v>1061</v>
      </c>
      <c r="E156" s="204">
        <v>2</v>
      </c>
      <c r="F156" s="6"/>
      <c r="G156" s="25"/>
    </row>
    <row r="157" spans="1:7" x14ac:dyDescent="0.3">
      <c r="A157" s="201"/>
      <c r="B157" s="202"/>
      <c r="C157" s="158" t="s">
        <v>1180</v>
      </c>
      <c r="D157" s="156" t="s">
        <v>1061</v>
      </c>
      <c r="E157" s="204">
        <v>10</v>
      </c>
      <c r="F157" s="6"/>
      <c r="G157" s="25"/>
    </row>
    <row r="158" spans="1:7" x14ac:dyDescent="0.3">
      <c r="A158" s="201"/>
      <c r="B158" s="202"/>
      <c r="C158" s="158"/>
      <c r="D158" s="156"/>
      <c r="E158" s="204"/>
      <c r="F158" s="6"/>
      <c r="G158" s="25"/>
    </row>
    <row r="159" spans="1:7" x14ac:dyDescent="0.3">
      <c r="A159" s="201" t="s">
        <v>1430</v>
      </c>
      <c r="B159" s="202"/>
      <c r="C159" s="203" t="s">
        <v>1431</v>
      </c>
      <c r="D159" s="156"/>
      <c r="E159" s="204"/>
      <c r="F159" s="6"/>
      <c r="G159" s="25"/>
    </row>
    <row r="160" spans="1:7" x14ac:dyDescent="0.3">
      <c r="A160" s="201"/>
      <c r="B160" s="202"/>
      <c r="C160" s="203" t="s">
        <v>1075</v>
      </c>
      <c r="D160" s="156"/>
      <c r="E160" s="204"/>
      <c r="F160" s="6"/>
      <c r="G160" s="25"/>
    </row>
    <row r="161" spans="1:7" x14ac:dyDescent="0.3">
      <c r="A161" s="201"/>
      <c r="B161" s="202"/>
      <c r="C161" s="158" t="s">
        <v>1076</v>
      </c>
      <c r="D161" s="156" t="s">
        <v>1061</v>
      </c>
      <c r="E161" s="204">
        <v>2</v>
      </c>
      <c r="F161" s="6"/>
      <c r="G161" s="25"/>
    </row>
    <row r="162" spans="1:7" x14ac:dyDescent="0.3">
      <c r="A162" s="201"/>
      <c r="B162" s="202"/>
      <c r="C162" s="158"/>
      <c r="D162" s="156"/>
      <c r="E162" s="204"/>
      <c r="F162" s="6"/>
      <c r="G162" s="25"/>
    </row>
    <row r="163" spans="1:7" x14ac:dyDescent="0.3">
      <c r="A163" s="201" t="s">
        <v>1432</v>
      </c>
      <c r="B163" s="202"/>
      <c r="C163" s="203" t="s">
        <v>1077</v>
      </c>
      <c r="D163" s="156"/>
      <c r="E163" s="204"/>
      <c r="F163" s="6"/>
      <c r="G163" s="25"/>
    </row>
    <row r="164" spans="1:7" x14ac:dyDescent="0.3">
      <c r="A164" s="201"/>
      <c r="B164" s="202"/>
      <c r="C164" s="203" t="s">
        <v>1078</v>
      </c>
      <c r="D164" s="156"/>
      <c r="E164" s="204"/>
      <c r="F164" s="6"/>
      <c r="G164" s="25"/>
    </row>
    <row r="165" spans="1:7" x14ac:dyDescent="0.3">
      <c r="A165" s="201"/>
      <c r="B165" s="202"/>
      <c r="C165" s="158" t="s">
        <v>1079</v>
      </c>
      <c r="D165" s="156" t="s">
        <v>274</v>
      </c>
      <c r="E165" s="204">
        <v>100</v>
      </c>
      <c r="F165" s="6"/>
      <c r="G165" s="25"/>
    </row>
    <row r="166" spans="1:7" x14ac:dyDescent="0.3">
      <c r="A166" s="201"/>
      <c r="B166" s="202"/>
      <c r="C166" s="158" t="s">
        <v>1080</v>
      </c>
      <c r="D166" s="156" t="s">
        <v>274</v>
      </c>
      <c r="E166" s="204">
        <v>100</v>
      </c>
      <c r="F166" s="6"/>
      <c r="G166" s="25"/>
    </row>
    <row r="167" spans="1:7" x14ac:dyDescent="0.3">
      <c r="A167" s="201"/>
      <c r="B167" s="202"/>
      <c r="C167" s="158"/>
      <c r="D167" s="156"/>
      <c r="E167" s="204"/>
      <c r="F167" s="6"/>
      <c r="G167" s="25"/>
    </row>
    <row r="168" spans="1:7" x14ac:dyDescent="0.3">
      <c r="A168" s="201" t="s">
        <v>1433</v>
      </c>
      <c r="B168" s="202"/>
      <c r="C168" s="203" t="s">
        <v>1081</v>
      </c>
      <c r="D168" s="156"/>
      <c r="E168" s="204"/>
      <c r="F168" s="6"/>
      <c r="G168" s="25"/>
    </row>
    <row r="169" spans="1:7" x14ac:dyDescent="0.3">
      <c r="A169" s="201"/>
      <c r="B169" s="202"/>
      <c r="C169" s="158" t="s">
        <v>1082</v>
      </c>
      <c r="D169" s="156" t="s">
        <v>274</v>
      </c>
      <c r="E169" s="204">
        <v>300</v>
      </c>
      <c r="F169" s="6"/>
      <c r="G169" s="25"/>
    </row>
    <row r="170" spans="1:7" x14ac:dyDescent="0.3">
      <c r="A170" s="201"/>
      <c r="B170" s="202"/>
      <c r="C170" s="158" t="s">
        <v>1083</v>
      </c>
      <c r="D170" s="156" t="s">
        <v>274</v>
      </c>
      <c r="E170" s="204">
        <v>300</v>
      </c>
      <c r="F170" s="6"/>
      <c r="G170" s="25"/>
    </row>
    <row r="171" spans="1:7" x14ac:dyDescent="0.3">
      <c r="A171" s="201"/>
      <c r="B171" s="202"/>
      <c r="C171" s="203"/>
      <c r="D171" s="156"/>
      <c r="E171" s="204"/>
      <c r="F171" s="6"/>
      <c r="G171" s="25"/>
    </row>
    <row r="172" spans="1:7" x14ac:dyDescent="0.3">
      <c r="A172" s="201" t="s">
        <v>1434</v>
      </c>
      <c r="B172" s="202"/>
      <c r="C172" s="203" t="s">
        <v>1084</v>
      </c>
      <c r="D172" s="156" t="s">
        <v>274</v>
      </c>
      <c r="E172" s="204">
        <v>300</v>
      </c>
      <c r="F172" s="6"/>
      <c r="G172" s="25"/>
    </row>
    <row r="173" spans="1:7" x14ac:dyDescent="0.3">
      <c r="A173" s="201"/>
      <c r="B173" s="202"/>
      <c r="C173" s="203"/>
      <c r="D173" s="156"/>
      <c r="E173" s="204"/>
      <c r="F173" s="6"/>
      <c r="G173" s="25"/>
    </row>
    <row r="174" spans="1:7" x14ac:dyDescent="0.3">
      <c r="A174" s="201" t="s">
        <v>1435</v>
      </c>
      <c r="B174" s="202"/>
      <c r="C174" s="203" t="s">
        <v>1085</v>
      </c>
      <c r="D174" s="156" t="s">
        <v>1032</v>
      </c>
      <c r="E174" s="204">
        <v>1</v>
      </c>
      <c r="F174" s="6"/>
      <c r="G174" s="25"/>
    </row>
    <row r="175" spans="1:7" x14ac:dyDescent="0.3">
      <c r="A175" s="201"/>
      <c r="B175" s="202"/>
      <c r="C175" s="203"/>
      <c r="D175" s="156"/>
      <c r="E175" s="204"/>
      <c r="F175" s="6"/>
      <c r="G175" s="25"/>
    </row>
    <row r="176" spans="1:7" x14ac:dyDescent="0.3">
      <c r="A176" s="201" t="s">
        <v>1436</v>
      </c>
      <c r="B176" s="202"/>
      <c r="C176" s="203" t="s">
        <v>1091</v>
      </c>
      <c r="D176" s="156" t="s">
        <v>1032</v>
      </c>
      <c r="E176" s="204">
        <v>1</v>
      </c>
      <c r="F176" s="6"/>
      <c r="G176" s="25"/>
    </row>
    <row r="177" spans="1:10" x14ac:dyDescent="0.3">
      <c r="A177" s="201"/>
      <c r="B177" s="202"/>
      <c r="C177" s="203"/>
      <c r="D177" s="156"/>
      <c r="E177" s="204"/>
      <c r="F177" s="6"/>
      <c r="G177" s="25"/>
    </row>
    <row r="178" spans="1:10" x14ac:dyDescent="0.3">
      <c r="A178" s="201" t="s">
        <v>1437</v>
      </c>
      <c r="B178" s="202"/>
      <c r="C178" s="203" t="s">
        <v>1657</v>
      </c>
      <c r="D178" s="156" t="s">
        <v>1061</v>
      </c>
      <c r="E178" s="204">
        <v>1</v>
      </c>
      <c r="F178" s="6"/>
      <c r="G178" s="25"/>
    </row>
    <row r="179" spans="1:10" x14ac:dyDescent="0.3">
      <c r="A179" s="201"/>
      <c r="B179" s="202"/>
      <c r="C179" s="203"/>
      <c r="D179" s="156"/>
      <c r="E179" s="204"/>
      <c r="F179" s="6"/>
      <c r="G179" s="25"/>
    </row>
    <row r="180" spans="1:10" ht="15" thickBot="1" x14ac:dyDescent="0.35">
      <c r="A180" s="201"/>
      <c r="B180" s="202"/>
      <c r="C180" s="203"/>
      <c r="D180" s="156"/>
      <c r="E180" s="204"/>
      <c r="F180" s="6"/>
      <c r="G180" s="25"/>
    </row>
    <row r="181" spans="1:10" ht="18" thickBot="1" x14ac:dyDescent="0.35">
      <c r="A181" s="467">
        <f>A182+1</f>
        <v>43</v>
      </c>
      <c r="B181" s="487"/>
      <c r="C181" s="487"/>
      <c r="D181" s="487"/>
      <c r="E181" s="487"/>
      <c r="F181" s="487"/>
      <c r="G181" s="81"/>
    </row>
    <row r="182" spans="1:10" ht="18" thickBot="1" x14ac:dyDescent="0.35">
      <c r="A182" s="431">
        <f>A121+1</f>
        <v>42</v>
      </c>
      <c r="B182" s="432"/>
      <c r="C182" s="432"/>
      <c r="D182" s="432"/>
      <c r="E182" s="432"/>
      <c r="F182" s="432"/>
      <c r="G182" s="433"/>
    </row>
    <row r="183" spans="1:10" ht="15" x14ac:dyDescent="0.3">
      <c r="A183" s="141"/>
      <c r="B183" s="141"/>
      <c r="C183" s="141"/>
      <c r="D183" s="141"/>
      <c r="E183" s="143"/>
      <c r="F183" s="141"/>
      <c r="G183" s="141"/>
    </row>
    <row r="184" spans="1:10" ht="15" x14ac:dyDescent="0.3">
      <c r="A184" s="141"/>
      <c r="B184" s="141"/>
      <c r="C184" s="141"/>
      <c r="D184" s="141"/>
      <c r="E184" s="143"/>
      <c r="F184" s="141"/>
      <c r="G184" s="141"/>
    </row>
    <row r="185" spans="1:10" ht="15" x14ac:dyDescent="0.3">
      <c r="A185" s="141"/>
      <c r="B185" s="141"/>
      <c r="C185" s="141"/>
      <c r="D185" s="141"/>
      <c r="E185" s="143"/>
      <c r="F185" s="141"/>
      <c r="G185" s="141"/>
    </row>
    <row r="186" spans="1:10" ht="15.6" thickBot="1" x14ac:dyDescent="0.35">
      <c r="A186" s="141"/>
      <c r="B186" s="141"/>
      <c r="C186" s="141"/>
      <c r="D186" s="141"/>
      <c r="E186" s="143"/>
      <c r="F186" s="141"/>
      <c r="G186" s="141"/>
    </row>
    <row r="187" spans="1:10" ht="24.6" x14ac:dyDescent="0.3">
      <c r="A187" s="52" t="s">
        <v>1644</v>
      </c>
      <c r="B187" s="26"/>
      <c r="C187" s="26"/>
      <c r="D187" s="27"/>
      <c r="E187" s="53"/>
      <c r="F187" s="29" t="s">
        <v>1625</v>
      </c>
      <c r="G187" s="30"/>
      <c r="J187" s="3">
        <v>0.3</v>
      </c>
    </row>
    <row r="188" spans="1:10" ht="35.25" customHeight="1" x14ac:dyDescent="0.3">
      <c r="A188" s="55" t="s">
        <v>0</v>
      </c>
      <c r="B188" s="31"/>
      <c r="C188" s="31"/>
      <c r="D188" s="31"/>
      <c r="E188" s="56"/>
      <c r="F188" s="32"/>
      <c r="G188" s="33"/>
    </row>
    <row r="189" spans="1:10" ht="15.6" thickBot="1" x14ac:dyDescent="0.35">
      <c r="A189" s="57" t="s">
        <v>1648</v>
      </c>
      <c r="B189" s="34"/>
      <c r="C189" s="34"/>
      <c r="D189" s="35"/>
      <c r="E189" s="58"/>
      <c r="F189" s="35"/>
      <c r="G189" s="36"/>
    </row>
    <row r="190" spans="1:10" ht="15" thickBot="1" x14ac:dyDescent="0.35">
      <c r="A190" s="88"/>
      <c r="B190" s="88"/>
      <c r="C190" s="88"/>
      <c r="D190" s="88"/>
      <c r="E190" s="147"/>
      <c r="F190" s="88"/>
      <c r="G190" s="88"/>
    </row>
    <row r="191" spans="1:10" ht="15" x14ac:dyDescent="0.3">
      <c r="A191" s="215" t="s">
        <v>2</v>
      </c>
      <c r="B191" s="217" t="s">
        <v>3</v>
      </c>
      <c r="C191" s="459" t="s">
        <v>4</v>
      </c>
      <c r="D191" s="461" t="s">
        <v>5</v>
      </c>
      <c r="E191" s="463" t="s">
        <v>6</v>
      </c>
      <c r="F191" s="465" t="s">
        <v>7</v>
      </c>
      <c r="G191" s="213" t="s">
        <v>8</v>
      </c>
    </row>
    <row r="192" spans="1:10" ht="15.6" thickBot="1" x14ac:dyDescent="0.35">
      <c r="A192" s="216" t="s">
        <v>9</v>
      </c>
      <c r="B192" s="218" t="s">
        <v>10</v>
      </c>
      <c r="C192" s="460"/>
      <c r="D192" s="462"/>
      <c r="E192" s="464"/>
      <c r="F192" s="466"/>
      <c r="G192" s="214" t="s">
        <v>11</v>
      </c>
    </row>
    <row r="193" spans="1:7" ht="31.8" x14ac:dyDescent="0.3">
      <c r="A193" s="92"/>
      <c r="B193" s="93" t="s">
        <v>12</v>
      </c>
      <c r="C193" s="94" t="s">
        <v>1406</v>
      </c>
      <c r="D193" s="148"/>
      <c r="E193" s="147"/>
      <c r="F193" s="88"/>
      <c r="G193" s="149"/>
    </row>
    <row r="194" spans="1:7" ht="21" thickBot="1" x14ac:dyDescent="0.35">
      <c r="A194" s="92"/>
      <c r="B194" s="93" t="s">
        <v>71</v>
      </c>
      <c r="C194" s="96" t="str">
        <f>C8</f>
        <v>ELECTRICAL INSTALLATIONS</v>
      </c>
      <c r="D194" s="88"/>
      <c r="E194" s="147"/>
      <c r="F194" s="88"/>
      <c r="G194" s="95"/>
    </row>
    <row r="195" spans="1:7" ht="18" thickBot="1" x14ac:dyDescent="0.35">
      <c r="A195" s="479">
        <f>A182</f>
        <v>42</v>
      </c>
      <c r="B195" s="480"/>
      <c r="C195" s="480"/>
      <c r="D195" s="480"/>
      <c r="E195" s="480"/>
      <c r="F195" s="480"/>
      <c r="G195" s="287"/>
    </row>
    <row r="196" spans="1:7" ht="17.399999999999999" x14ac:dyDescent="0.3">
      <c r="A196" s="295"/>
      <c r="B196" s="296"/>
      <c r="C196" s="296"/>
      <c r="D196" s="296"/>
      <c r="E196" s="296"/>
      <c r="F196" s="296"/>
      <c r="G196" s="297"/>
    </row>
    <row r="197" spans="1:7" ht="17.399999999999999" x14ac:dyDescent="0.3">
      <c r="A197" s="132">
        <v>12.4</v>
      </c>
      <c r="B197" s="133"/>
      <c r="C197" s="134" t="s">
        <v>1092</v>
      </c>
      <c r="D197" s="135"/>
      <c r="E197" s="136"/>
      <c r="F197" s="247"/>
      <c r="G197" s="248"/>
    </row>
    <row r="198" spans="1:7" x14ac:dyDescent="0.3">
      <c r="A198" s="201"/>
      <c r="B198" s="202"/>
      <c r="C198" s="203"/>
      <c r="D198" s="156"/>
      <c r="E198" s="204"/>
      <c r="F198" s="6"/>
      <c r="G198" s="25"/>
    </row>
    <row r="199" spans="1:7" x14ac:dyDescent="0.3">
      <c r="A199" s="201" t="s">
        <v>1438</v>
      </c>
      <c r="B199" s="202"/>
      <c r="C199" s="203" t="s">
        <v>1093</v>
      </c>
      <c r="D199" s="156" t="s">
        <v>1032</v>
      </c>
      <c r="E199" s="204">
        <v>1</v>
      </c>
      <c r="F199" s="6"/>
      <c r="G199" s="25"/>
    </row>
    <row r="200" spans="1:7" x14ac:dyDescent="0.3">
      <c r="A200" s="201"/>
      <c r="B200" s="202"/>
      <c r="C200" s="203"/>
      <c r="D200" s="156"/>
      <c r="E200" s="204"/>
      <c r="F200" s="6"/>
      <c r="G200" s="25"/>
    </row>
    <row r="201" spans="1:7" x14ac:dyDescent="0.3">
      <c r="A201" s="201" t="s">
        <v>1439</v>
      </c>
      <c r="B201" s="202"/>
      <c r="C201" s="203" t="s">
        <v>1094</v>
      </c>
      <c r="D201" s="156" t="s">
        <v>274</v>
      </c>
      <c r="E201" s="204">
        <v>10</v>
      </c>
      <c r="F201" s="6"/>
      <c r="G201" s="25"/>
    </row>
    <row r="202" spans="1:7" x14ac:dyDescent="0.3">
      <c r="A202" s="201"/>
      <c r="B202" s="202"/>
      <c r="C202" s="203"/>
      <c r="D202" s="156"/>
      <c r="E202" s="204"/>
      <c r="F202" s="6"/>
      <c r="G202" s="25"/>
    </row>
    <row r="203" spans="1:7" x14ac:dyDescent="0.3">
      <c r="A203" s="201" t="s">
        <v>1440</v>
      </c>
      <c r="B203" s="202"/>
      <c r="C203" s="203" t="s">
        <v>1095</v>
      </c>
      <c r="D203" s="156" t="s">
        <v>1032</v>
      </c>
      <c r="E203" s="204">
        <v>1</v>
      </c>
      <c r="F203" s="6"/>
      <c r="G203" s="25"/>
    </row>
    <row r="204" spans="1:7" x14ac:dyDescent="0.3">
      <c r="A204" s="201"/>
      <c r="B204" s="202"/>
      <c r="C204" s="203"/>
      <c r="D204" s="156"/>
      <c r="E204" s="204"/>
      <c r="F204" s="6"/>
      <c r="G204" s="25"/>
    </row>
    <row r="205" spans="1:7" x14ac:dyDescent="0.3">
      <c r="A205" s="201" t="s">
        <v>1441</v>
      </c>
      <c r="B205" s="202"/>
      <c r="C205" s="203" t="s">
        <v>1096</v>
      </c>
      <c r="D205" s="156"/>
      <c r="E205" s="204"/>
      <c r="F205" s="6"/>
      <c r="G205" s="25"/>
    </row>
    <row r="206" spans="1:7" x14ac:dyDescent="0.3">
      <c r="A206" s="201"/>
      <c r="B206" s="202"/>
      <c r="C206" s="203" t="s">
        <v>1097</v>
      </c>
      <c r="D206" s="156" t="s">
        <v>274</v>
      </c>
      <c r="E206" s="204">
        <v>30</v>
      </c>
      <c r="F206" s="6"/>
      <c r="G206" s="25"/>
    </row>
    <row r="207" spans="1:7" x14ac:dyDescent="0.3">
      <c r="A207" s="201"/>
      <c r="B207" s="202"/>
      <c r="C207" s="203"/>
      <c r="D207" s="156"/>
      <c r="E207" s="204"/>
      <c r="F207" s="6"/>
      <c r="G207" s="25"/>
    </row>
    <row r="208" spans="1:7" x14ac:dyDescent="0.3">
      <c r="A208" s="201" t="s">
        <v>1442</v>
      </c>
      <c r="B208" s="202"/>
      <c r="C208" s="203" t="s">
        <v>1098</v>
      </c>
      <c r="D208" s="156"/>
      <c r="E208" s="204"/>
      <c r="F208" s="6"/>
      <c r="G208" s="25"/>
    </row>
    <row r="209" spans="1:7" x14ac:dyDescent="0.3">
      <c r="A209" s="201"/>
      <c r="B209" s="202"/>
      <c r="C209" s="203" t="s">
        <v>1099</v>
      </c>
      <c r="D209" s="156"/>
      <c r="E209" s="204"/>
      <c r="F209" s="6"/>
      <c r="G209" s="25"/>
    </row>
    <row r="210" spans="1:7" x14ac:dyDescent="0.3">
      <c r="A210" s="201"/>
      <c r="B210" s="202"/>
      <c r="C210" s="203"/>
      <c r="D210" s="156"/>
      <c r="E210" s="204"/>
      <c r="F210" s="6"/>
      <c r="G210" s="25"/>
    </row>
    <row r="211" spans="1:7" x14ac:dyDescent="0.3">
      <c r="A211" s="201"/>
      <c r="B211" s="202"/>
      <c r="C211" s="158" t="s">
        <v>1056</v>
      </c>
      <c r="D211" s="156" t="s">
        <v>239</v>
      </c>
      <c r="E211" s="204">
        <v>10</v>
      </c>
      <c r="F211" s="6"/>
      <c r="G211" s="25"/>
    </row>
    <row r="212" spans="1:7" x14ac:dyDescent="0.3">
      <c r="A212" s="201"/>
      <c r="B212" s="202"/>
      <c r="C212" s="158" t="s">
        <v>1057</v>
      </c>
      <c r="D212" s="156" t="s">
        <v>239</v>
      </c>
      <c r="E212" s="204">
        <v>5</v>
      </c>
      <c r="F212" s="6"/>
      <c r="G212" s="25"/>
    </row>
    <row r="213" spans="1:7" x14ac:dyDescent="0.3">
      <c r="A213" s="201"/>
      <c r="B213" s="202"/>
      <c r="C213" s="158"/>
      <c r="D213" s="156"/>
      <c r="E213" s="204"/>
      <c r="F213" s="6"/>
      <c r="G213" s="25"/>
    </row>
    <row r="214" spans="1:7" ht="17.399999999999999" x14ac:dyDescent="0.3">
      <c r="A214" s="132">
        <v>12.5</v>
      </c>
      <c r="B214" s="133"/>
      <c r="C214" s="134" t="s">
        <v>1100</v>
      </c>
      <c r="D214" s="135"/>
      <c r="E214" s="136"/>
      <c r="F214" s="247"/>
      <c r="G214" s="248"/>
    </row>
    <row r="215" spans="1:7" x14ac:dyDescent="0.3">
      <c r="A215" s="201"/>
      <c r="B215" s="202"/>
      <c r="C215" s="203"/>
      <c r="D215" s="156"/>
      <c r="E215" s="204"/>
      <c r="F215" s="6"/>
      <c r="G215" s="25"/>
    </row>
    <row r="216" spans="1:7" x14ac:dyDescent="0.3">
      <c r="A216" s="201" t="s">
        <v>1443</v>
      </c>
      <c r="B216" s="202"/>
      <c r="C216" s="203" t="s">
        <v>1504</v>
      </c>
      <c r="D216" s="156"/>
      <c r="E216" s="204"/>
      <c r="F216" s="6"/>
      <c r="G216" s="25"/>
    </row>
    <row r="217" spans="1:7" x14ac:dyDescent="0.3">
      <c r="A217" s="201"/>
      <c r="B217" s="202"/>
      <c r="C217" s="203" t="s">
        <v>1101</v>
      </c>
      <c r="D217" s="156"/>
      <c r="E217" s="204"/>
      <c r="F217" s="6"/>
      <c r="G217" s="25"/>
    </row>
    <row r="218" spans="1:7" x14ac:dyDescent="0.3">
      <c r="A218" s="201"/>
      <c r="B218" s="202"/>
      <c r="C218" s="203"/>
      <c r="D218" s="156"/>
      <c r="E218" s="204"/>
      <c r="F218" s="6"/>
      <c r="G218" s="25"/>
    </row>
    <row r="219" spans="1:7" x14ac:dyDescent="0.3">
      <c r="A219" s="201"/>
      <c r="B219" s="202"/>
      <c r="C219" s="158" t="s">
        <v>1505</v>
      </c>
      <c r="D219" s="156" t="s">
        <v>1061</v>
      </c>
      <c r="E219" s="204">
        <v>1</v>
      </c>
      <c r="F219" s="6"/>
      <c r="G219" s="25"/>
    </row>
    <row r="220" spans="1:7" x14ac:dyDescent="0.3">
      <c r="A220" s="201" t="s">
        <v>1444</v>
      </c>
      <c r="B220" s="202"/>
      <c r="C220" s="203" t="s">
        <v>1102</v>
      </c>
      <c r="D220" s="156"/>
      <c r="E220" s="204"/>
      <c r="F220" s="6"/>
      <c r="G220" s="25"/>
    </row>
    <row r="221" spans="1:7" x14ac:dyDescent="0.3">
      <c r="A221" s="201"/>
      <c r="B221" s="202"/>
      <c r="C221" s="203" t="s">
        <v>1103</v>
      </c>
      <c r="D221" s="156"/>
      <c r="E221" s="204"/>
      <c r="F221" s="6"/>
      <c r="G221" s="25"/>
    </row>
    <row r="222" spans="1:7" x14ac:dyDescent="0.3">
      <c r="A222" s="201"/>
      <c r="B222" s="202"/>
      <c r="C222" s="203"/>
      <c r="D222" s="156"/>
      <c r="E222" s="204"/>
      <c r="F222" s="6"/>
      <c r="G222" s="25"/>
    </row>
    <row r="223" spans="1:7" x14ac:dyDescent="0.3">
      <c r="A223" s="201"/>
      <c r="B223" s="202"/>
      <c r="C223" s="158" t="s">
        <v>1104</v>
      </c>
      <c r="D223" s="156" t="s">
        <v>274</v>
      </c>
      <c r="E223" s="204">
        <v>60</v>
      </c>
      <c r="F223" s="6"/>
      <c r="G223" s="25"/>
    </row>
    <row r="224" spans="1:7" x14ac:dyDescent="0.3">
      <c r="A224" s="201"/>
      <c r="B224" s="202"/>
      <c r="C224" s="158" t="s">
        <v>1445</v>
      </c>
      <c r="D224" s="156" t="s">
        <v>274</v>
      </c>
      <c r="E224" s="204">
        <v>60</v>
      </c>
      <c r="F224" s="6"/>
      <c r="G224" s="25"/>
    </row>
    <row r="225" spans="1:7" x14ac:dyDescent="0.3">
      <c r="A225" s="201"/>
      <c r="B225" s="202"/>
      <c r="C225" s="158" t="s">
        <v>1446</v>
      </c>
      <c r="D225" s="156" t="s">
        <v>274</v>
      </c>
      <c r="E225" s="204">
        <v>750</v>
      </c>
      <c r="F225" s="6"/>
      <c r="G225" s="25"/>
    </row>
    <row r="226" spans="1:7" x14ac:dyDescent="0.3">
      <c r="A226" s="201"/>
      <c r="B226" s="202"/>
      <c r="C226" s="158" t="s">
        <v>1106</v>
      </c>
      <c r="D226" s="156" t="s">
        <v>274</v>
      </c>
      <c r="E226" s="204">
        <v>60</v>
      </c>
      <c r="F226" s="6"/>
      <c r="G226" s="25"/>
    </row>
    <row r="227" spans="1:7" x14ac:dyDescent="0.3">
      <c r="A227" s="201"/>
      <c r="B227" s="202"/>
      <c r="C227" s="158" t="s">
        <v>1107</v>
      </c>
      <c r="D227" s="156" t="s">
        <v>274</v>
      </c>
      <c r="E227" s="204">
        <v>170</v>
      </c>
      <c r="F227" s="6"/>
      <c r="G227" s="25"/>
    </row>
    <row r="228" spans="1:7" x14ac:dyDescent="0.3">
      <c r="A228" s="201"/>
      <c r="B228" s="202"/>
      <c r="C228" s="158" t="s">
        <v>1447</v>
      </c>
      <c r="D228" s="156" t="s">
        <v>274</v>
      </c>
      <c r="E228" s="204">
        <v>60</v>
      </c>
      <c r="F228" s="6"/>
      <c r="G228" s="25"/>
    </row>
    <row r="229" spans="1:7" x14ac:dyDescent="0.3">
      <c r="A229" s="201"/>
      <c r="B229" s="202"/>
      <c r="C229" s="203"/>
      <c r="D229" s="156"/>
      <c r="E229" s="204"/>
      <c r="F229" s="6"/>
      <c r="G229" s="25"/>
    </row>
    <row r="230" spans="1:7" ht="17.399999999999999" x14ac:dyDescent="0.3">
      <c r="A230" s="132">
        <v>12.5</v>
      </c>
      <c r="B230" s="133"/>
      <c r="C230" s="134" t="s">
        <v>1100</v>
      </c>
      <c r="D230" s="135"/>
      <c r="E230" s="136"/>
      <c r="F230" s="247"/>
      <c r="G230" s="248"/>
    </row>
    <row r="231" spans="1:7" x14ac:dyDescent="0.3">
      <c r="A231" s="201"/>
      <c r="B231" s="202"/>
      <c r="C231" s="203"/>
      <c r="D231" s="156"/>
      <c r="E231" s="204"/>
      <c r="F231" s="6"/>
      <c r="G231" s="25"/>
    </row>
    <row r="232" spans="1:7" x14ac:dyDescent="0.3">
      <c r="A232" s="201" t="s">
        <v>1448</v>
      </c>
      <c r="B232" s="202"/>
      <c r="C232" s="203" t="s">
        <v>1039</v>
      </c>
      <c r="D232" s="156"/>
      <c r="E232" s="204"/>
      <c r="F232" s="6"/>
      <c r="G232" s="25"/>
    </row>
    <row r="233" spans="1:7" x14ac:dyDescent="0.3">
      <c r="A233" s="201"/>
      <c r="B233" s="202"/>
      <c r="C233" s="158"/>
      <c r="D233" s="156"/>
      <c r="E233" s="204"/>
      <c r="F233" s="6"/>
      <c r="G233" s="25"/>
    </row>
    <row r="234" spans="1:7" x14ac:dyDescent="0.3">
      <c r="A234" s="201"/>
      <c r="B234" s="202"/>
      <c r="C234" s="158" t="s">
        <v>1449</v>
      </c>
      <c r="D234" s="156" t="s">
        <v>1061</v>
      </c>
      <c r="E234" s="204">
        <v>8</v>
      </c>
      <c r="F234" s="6"/>
      <c r="G234" s="25"/>
    </row>
    <row r="235" spans="1:7" x14ac:dyDescent="0.3">
      <c r="A235" s="201"/>
      <c r="B235" s="202"/>
      <c r="C235" s="158" t="s">
        <v>1105</v>
      </c>
      <c r="D235" s="156" t="s">
        <v>1061</v>
      </c>
      <c r="E235" s="204">
        <v>4</v>
      </c>
      <c r="F235" s="6"/>
      <c r="G235" s="25"/>
    </row>
    <row r="236" spans="1:7" x14ac:dyDescent="0.3">
      <c r="A236" s="201"/>
      <c r="B236" s="202"/>
      <c r="C236" s="158" t="s">
        <v>1108</v>
      </c>
      <c r="D236" s="156" t="s">
        <v>1061</v>
      </c>
      <c r="E236" s="204">
        <v>6</v>
      </c>
      <c r="F236" s="6"/>
      <c r="G236" s="25"/>
    </row>
    <row r="237" spans="1:7" x14ac:dyDescent="0.3">
      <c r="A237" s="201"/>
      <c r="B237" s="202"/>
      <c r="C237" s="158" t="s">
        <v>1109</v>
      </c>
      <c r="D237" s="156" t="s">
        <v>1061</v>
      </c>
      <c r="E237" s="204">
        <v>6</v>
      </c>
      <c r="F237" s="6"/>
      <c r="G237" s="25"/>
    </row>
    <row r="238" spans="1:7" x14ac:dyDescent="0.3">
      <c r="A238" s="201"/>
      <c r="B238" s="202"/>
      <c r="C238" s="158" t="s">
        <v>1109</v>
      </c>
      <c r="D238" s="156" t="s">
        <v>1061</v>
      </c>
      <c r="E238" s="204">
        <v>12</v>
      </c>
      <c r="F238" s="6"/>
      <c r="G238" s="25"/>
    </row>
    <row r="239" spans="1:7" x14ac:dyDescent="0.3">
      <c r="A239" s="201"/>
      <c r="B239" s="202"/>
      <c r="C239" s="158" t="s">
        <v>1450</v>
      </c>
      <c r="D239" s="156" t="s">
        <v>1061</v>
      </c>
      <c r="E239" s="204">
        <v>6</v>
      </c>
      <c r="F239" s="6"/>
      <c r="G239" s="25"/>
    </row>
    <row r="240" spans="1:7" x14ac:dyDescent="0.3">
      <c r="A240" s="201"/>
      <c r="B240" s="202"/>
      <c r="C240" s="158" t="s">
        <v>1451</v>
      </c>
      <c r="D240" s="156" t="s">
        <v>1061</v>
      </c>
      <c r="E240" s="204">
        <v>4</v>
      </c>
      <c r="F240" s="6"/>
      <c r="G240" s="25"/>
    </row>
    <row r="241" spans="1:7" ht="15" thickBot="1" x14ac:dyDescent="0.35">
      <c r="A241" s="201"/>
      <c r="B241" s="202"/>
      <c r="C241" s="158"/>
      <c r="D241" s="156"/>
      <c r="E241" s="204"/>
      <c r="F241" s="6"/>
      <c r="G241" s="25"/>
    </row>
    <row r="242" spans="1:7" ht="18" thickBot="1" x14ac:dyDescent="0.35">
      <c r="A242" s="467">
        <f>A243+1</f>
        <v>44</v>
      </c>
      <c r="B242" s="487"/>
      <c r="C242" s="487"/>
      <c r="D242" s="487"/>
      <c r="E242" s="487"/>
      <c r="F242" s="487"/>
      <c r="G242" s="81"/>
    </row>
    <row r="243" spans="1:7" ht="18" thickBot="1" x14ac:dyDescent="0.35">
      <c r="A243" s="431">
        <f>A182+1</f>
        <v>43</v>
      </c>
      <c r="B243" s="432"/>
      <c r="C243" s="432"/>
      <c r="D243" s="432"/>
      <c r="E243" s="432"/>
      <c r="F243" s="432"/>
      <c r="G243" s="433"/>
    </row>
    <row r="244" spans="1:7" ht="15" x14ac:dyDescent="0.3">
      <c r="A244" s="141"/>
      <c r="B244" s="141"/>
      <c r="C244" s="141"/>
      <c r="D244" s="141"/>
      <c r="E244" s="143"/>
      <c r="F244" s="141"/>
      <c r="G244" s="141"/>
    </row>
    <row r="245" spans="1:7" ht="15" x14ac:dyDescent="0.3">
      <c r="A245" s="141"/>
      <c r="B245" s="141"/>
      <c r="C245" s="141"/>
      <c r="D245" s="141"/>
      <c r="E245" s="143"/>
      <c r="F245" s="141"/>
      <c r="G245" s="141"/>
    </row>
    <row r="246" spans="1:7" ht="15" x14ac:dyDescent="0.3">
      <c r="A246" s="141"/>
      <c r="B246" s="141"/>
      <c r="C246" s="141"/>
      <c r="D246" s="141"/>
      <c r="E246" s="143"/>
      <c r="F246" s="141"/>
      <c r="G246" s="141"/>
    </row>
    <row r="247" spans="1:7" ht="15" x14ac:dyDescent="0.3">
      <c r="A247" s="141"/>
      <c r="B247" s="141"/>
      <c r="C247" s="141"/>
      <c r="D247" s="141"/>
      <c r="E247" s="143"/>
      <c r="F247" s="141"/>
      <c r="G247" s="141"/>
    </row>
    <row r="248" spans="1:7" ht="15" thickBot="1" x14ac:dyDescent="0.35">
      <c r="A248" s="334"/>
      <c r="B248" s="334"/>
      <c r="C248" s="334"/>
      <c r="D248" s="334"/>
      <c r="E248" s="335"/>
      <c r="F248" s="334"/>
      <c r="G248" s="334"/>
    </row>
    <row r="249" spans="1:7" ht="15" x14ac:dyDescent="0.3">
      <c r="A249" s="215" t="s">
        <v>2</v>
      </c>
      <c r="B249" s="217" t="s">
        <v>3</v>
      </c>
      <c r="C249" s="459" t="s">
        <v>4</v>
      </c>
      <c r="D249" s="461" t="s">
        <v>5</v>
      </c>
      <c r="E249" s="463" t="s">
        <v>6</v>
      </c>
      <c r="F249" s="465" t="s">
        <v>7</v>
      </c>
      <c r="G249" s="213" t="s">
        <v>8</v>
      </c>
    </row>
    <row r="250" spans="1:7" ht="15.6" thickBot="1" x14ac:dyDescent="0.35">
      <c r="A250" s="216" t="s">
        <v>9</v>
      </c>
      <c r="B250" s="218" t="s">
        <v>10</v>
      </c>
      <c r="C250" s="460"/>
      <c r="D250" s="462"/>
      <c r="E250" s="464"/>
      <c r="F250" s="466"/>
      <c r="G250" s="214" t="s">
        <v>11</v>
      </c>
    </row>
    <row r="251" spans="1:7" ht="31.8" x14ac:dyDescent="0.3">
      <c r="A251" s="92"/>
      <c r="B251" s="93" t="s">
        <v>12</v>
      </c>
      <c r="C251" s="94" t="s">
        <v>1406</v>
      </c>
      <c r="D251" s="148"/>
      <c r="E251" s="147"/>
      <c r="F251" s="88"/>
      <c r="G251" s="149"/>
    </row>
    <row r="252" spans="1:7" ht="21" thickBot="1" x14ac:dyDescent="0.35">
      <c r="A252" s="92"/>
      <c r="B252" s="93" t="s">
        <v>71</v>
      </c>
      <c r="C252" s="96" t="str">
        <f>C194</f>
        <v>ELECTRICAL INSTALLATIONS</v>
      </c>
      <c r="D252" s="88"/>
      <c r="E252" s="147"/>
      <c r="F252" s="88"/>
      <c r="G252" s="95"/>
    </row>
    <row r="253" spans="1:7" ht="18" thickBot="1" x14ac:dyDescent="0.35">
      <c r="A253" s="479">
        <f>A243</f>
        <v>43</v>
      </c>
      <c r="B253" s="480"/>
      <c r="C253" s="480"/>
      <c r="D253" s="480"/>
      <c r="E253" s="480"/>
      <c r="F253" s="480"/>
      <c r="G253" s="287"/>
    </row>
    <row r="254" spans="1:7" x14ac:dyDescent="0.3">
      <c r="A254" s="201"/>
      <c r="B254" s="202"/>
      <c r="C254" s="158"/>
      <c r="D254" s="156"/>
      <c r="E254" s="204"/>
      <c r="F254" s="6"/>
      <c r="G254" s="25"/>
    </row>
    <row r="255" spans="1:7" x14ac:dyDescent="0.3">
      <c r="A255" s="201" t="s">
        <v>1452</v>
      </c>
      <c r="B255" s="202"/>
      <c r="C255" s="203" t="s">
        <v>1110</v>
      </c>
      <c r="D255" s="206"/>
      <c r="E255" s="204"/>
      <c r="F255" s="6"/>
      <c r="G255" s="25"/>
    </row>
    <row r="256" spans="1:7" x14ac:dyDescent="0.3">
      <c r="A256" s="201"/>
      <c r="B256" s="202"/>
      <c r="C256" s="203" t="s">
        <v>1111</v>
      </c>
      <c r="D256" s="206"/>
      <c r="E256" s="204"/>
      <c r="F256" s="6"/>
      <c r="G256" s="25"/>
    </row>
    <row r="257" spans="1:7" x14ac:dyDescent="0.3">
      <c r="A257" s="201"/>
      <c r="B257" s="202"/>
      <c r="C257" s="203"/>
      <c r="D257" s="206"/>
      <c r="E257" s="204"/>
      <c r="F257" s="6"/>
      <c r="G257" s="25"/>
    </row>
    <row r="258" spans="1:7" x14ac:dyDescent="0.3">
      <c r="A258" s="201"/>
      <c r="B258" s="202"/>
      <c r="C258" s="158" t="s">
        <v>1112</v>
      </c>
      <c r="D258" s="156" t="s">
        <v>1061</v>
      </c>
      <c r="E258" s="204">
        <v>3</v>
      </c>
      <c r="F258" s="6"/>
      <c r="G258" s="25"/>
    </row>
    <row r="259" spans="1:7" x14ac:dyDescent="0.3">
      <c r="A259" s="201"/>
      <c r="B259" s="202"/>
      <c r="C259" s="203"/>
      <c r="D259" s="206"/>
      <c r="E259" s="204"/>
      <c r="F259" s="6"/>
      <c r="G259" s="25"/>
    </row>
    <row r="260" spans="1:7" x14ac:dyDescent="0.3">
      <c r="A260" s="201" t="s">
        <v>1453</v>
      </c>
      <c r="B260" s="202"/>
      <c r="C260" s="203" t="s">
        <v>1113</v>
      </c>
      <c r="D260" s="206"/>
      <c r="E260" s="204"/>
      <c r="F260" s="6"/>
      <c r="G260" s="25"/>
    </row>
    <row r="261" spans="1:7" x14ac:dyDescent="0.3">
      <c r="A261" s="201"/>
      <c r="B261" s="202"/>
      <c r="C261" s="203"/>
      <c r="D261" s="206"/>
      <c r="E261" s="204"/>
      <c r="F261" s="6"/>
      <c r="G261" s="25"/>
    </row>
    <row r="262" spans="1:7" x14ac:dyDescent="0.3">
      <c r="A262" s="201"/>
      <c r="B262" s="202"/>
      <c r="C262" s="158" t="s">
        <v>1114</v>
      </c>
      <c r="D262" s="156" t="s">
        <v>1061</v>
      </c>
      <c r="E262" s="204">
        <v>3</v>
      </c>
      <c r="F262" s="6"/>
      <c r="G262" s="25"/>
    </row>
    <row r="263" spans="1:7" x14ac:dyDescent="0.3">
      <c r="A263" s="201"/>
      <c r="B263" s="202"/>
      <c r="C263" s="158" t="s">
        <v>1115</v>
      </c>
      <c r="D263" s="156" t="s">
        <v>1061</v>
      </c>
      <c r="E263" s="204">
        <v>12</v>
      </c>
      <c r="F263" s="6"/>
      <c r="G263" s="25"/>
    </row>
    <row r="264" spans="1:7" x14ac:dyDescent="0.3">
      <c r="A264" s="201"/>
      <c r="B264" s="202"/>
      <c r="C264" s="158" t="s">
        <v>1116</v>
      </c>
      <c r="D264" s="156" t="s">
        <v>1061</v>
      </c>
      <c r="E264" s="204">
        <v>7</v>
      </c>
      <c r="F264" s="6"/>
      <c r="G264" s="25"/>
    </row>
    <row r="265" spans="1:7" x14ac:dyDescent="0.3">
      <c r="A265" s="201"/>
      <c r="B265" s="202"/>
      <c r="C265" s="203"/>
      <c r="D265" s="206"/>
      <c r="E265" s="204"/>
      <c r="F265" s="6"/>
      <c r="G265" s="25"/>
    </row>
    <row r="266" spans="1:7" x14ac:dyDescent="0.3">
      <c r="A266" s="201" t="s">
        <v>1454</v>
      </c>
      <c r="B266" s="202"/>
      <c r="C266" s="203" t="s">
        <v>1117</v>
      </c>
      <c r="D266" s="206"/>
      <c r="E266" s="204"/>
      <c r="F266" s="6"/>
      <c r="G266" s="25"/>
    </row>
    <row r="267" spans="1:7" x14ac:dyDescent="0.3">
      <c r="A267" s="201"/>
      <c r="B267" s="202"/>
      <c r="C267" s="203" t="s">
        <v>1118</v>
      </c>
      <c r="D267" s="206"/>
      <c r="E267" s="204"/>
      <c r="F267" s="6"/>
      <c r="G267" s="25"/>
    </row>
    <row r="268" spans="1:7" x14ac:dyDescent="0.3">
      <c r="A268" s="201"/>
      <c r="B268" s="202"/>
      <c r="C268" s="203"/>
      <c r="D268" s="206"/>
      <c r="E268" s="204"/>
      <c r="F268" s="6"/>
      <c r="G268" s="25"/>
    </row>
    <row r="269" spans="1:7" x14ac:dyDescent="0.3">
      <c r="A269" s="201"/>
      <c r="B269" s="202"/>
      <c r="C269" s="158" t="s">
        <v>1119</v>
      </c>
      <c r="D269" s="156" t="s">
        <v>274</v>
      </c>
      <c r="E269" s="204">
        <v>160</v>
      </c>
      <c r="F269" s="6"/>
      <c r="G269" s="25"/>
    </row>
    <row r="270" spans="1:7" x14ac:dyDescent="0.3">
      <c r="A270" s="201"/>
      <c r="B270" s="202"/>
      <c r="C270" s="158" t="s">
        <v>1120</v>
      </c>
      <c r="D270" s="156" t="s">
        <v>1061</v>
      </c>
      <c r="E270" s="204">
        <v>4</v>
      </c>
      <c r="F270" s="6"/>
      <c r="G270" s="25"/>
    </row>
    <row r="271" spans="1:7" x14ac:dyDescent="0.3">
      <c r="A271" s="201"/>
      <c r="B271" s="202"/>
      <c r="C271" s="158" t="s">
        <v>1121</v>
      </c>
      <c r="D271" s="156" t="s">
        <v>1061</v>
      </c>
      <c r="E271" s="204">
        <v>4</v>
      </c>
      <c r="F271" s="6"/>
      <c r="G271" s="25"/>
    </row>
    <row r="272" spans="1:7" x14ac:dyDescent="0.3">
      <c r="A272" s="201"/>
      <c r="B272" s="202"/>
      <c r="C272" s="158" t="s">
        <v>1122</v>
      </c>
      <c r="D272" s="156" t="s">
        <v>1061</v>
      </c>
      <c r="E272" s="204">
        <v>4</v>
      </c>
      <c r="F272" s="6"/>
      <c r="G272" s="25"/>
    </row>
    <row r="273" spans="1:7" x14ac:dyDescent="0.3">
      <c r="A273" s="201"/>
      <c r="B273" s="202"/>
      <c r="C273" s="158" t="s">
        <v>1123</v>
      </c>
      <c r="D273" s="156" t="s">
        <v>1061</v>
      </c>
      <c r="E273" s="204">
        <v>4</v>
      </c>
      <c r="F273" s="6"/>
      <c r="G273" s="25"/>
    </row>
    <row r="274" spans="1:7" x14ac:dyDescent="0.3">
      <c r="A274" s="201"/>
      <c r="B274" s="202"/>
      <c r="C274" s="158"/>
      <c r="D274" s="156"/>
      <c r="E274" s="204"/>
      <c r="F274" s="6"/>
      <c r="G274" s="25"/>
    </row>
    <row r="275" spans="1:7" x14ac:dyDescent="0.3">
      <c r="A275" s="201" t="s">
        <v>1455</v>
      </c>
      <c r="B275" s="202"/>
      <c r="C275" s="203" t="s">
        <v>1124</v>
      </c>
      <c r="D275" s="206"/>
      <c r="E275" s="204"/>
      <c r="F275" s="6"/>
      <c r="G275" s="25"/>
    </row>
    <row r="276" spans="1:7" x14ac:dyDescent="0.3">
      <c r="A276" s="201"/>
      <c r="B276" s="202"/>
      <c r="C276" s="203" t="s">
        <v>1125</v>
      </c>
      <c r="D276" s="206"/>
      <c r="E276" s="204"/>
      <c r="F276" s="6"/>
      <c r="G276" s="25"/>
    </row>
    <row r="277" spans="1:7" x14ac:dyDescent="0.3">
      <c r="A277" s="201"/>
      <c r="B277" s="202"/>
      <c r="C277" s="158"/>
      <c r="D277" s="156"/>
      <c r="E277" s="204"/>
      <c r="F277" s="6"/>
      <c r="G277" s="25"/>
    </row>
    <row r="278" spans="1:7" x14ac:dyDescent="0.3">
      <c r="A278" s="201"/>
      <c r="B278" s="202"/>
      <c r="C278" s="158" t="s">
        <v>1119</v>
      </c>
      <c r="D278" s="156" t="s">
        <v>274</v>
      </c>
      <c r="E278" s="204">
        <v>15</v>
      </c>
      <c r="F278" s="6"/>
      <c r="G278" s="25"/>
    </row>
    <row r="279" spans="1:7" x14ac:dyDescent="0.3">
      <c r="A279" s="201"/>
      <c r="B279" s="202"/>
      <c r="C279" s="158" t="s">
        <v>1126</v>
      </c>
      <c r="D279" s="156" t="s">
        <v>1061</v>
      </c>
      <c r="E279" s="204">
        <v>1</v>
      </c>
      <c r="F279" s="6"/>
      <c r="G279" s="25"/>
    </row>
    <row r="280" spans="1:7" x14ac:dyDescent="0.3">
      <c r="A280" s="201"/>
      <c r="B280" s="202"/>
      <c r="C280" s="158" t="s">
        <v>1127</v>
      </c>
      <c r="D280" s="156" t="s">
        <v>1061</v>
      </c>
      <c r="E280" s="204">
        <v>2</v>
      </c>
      <c r="F280" s="6"/>
      <c r="G280" s="25"/>
    </row>
    <row r="281" spans="1:7" x14ac:dyDescent="0.3">
      <c r="A281" s="201"/>
      <c r="B281" s="202"/>
      <c r="C281" s="158" t="s">
        <v>1122</v>
      </c>
      <c r="D281" s="156" t="s">
        <v>1061</v>
      </c>
      <c r="E281" s="204">
        <v>2</v>
      </c>
      <c r="F281" s="6"/>
      <c r="G281" s="25"/>
    </row>
    <row r="282" spans="1:7" x14ac:dyDescent="0.3">
      <c r="A282" s="201"/>
      <c r="B282" s="202"/>
      <c r="C282" s="158" t="s">
        <v>1123</v>
      </c>
      <c r="D282" s="156" t="s">
        <v>1061</v>
      </c>
      <c r="E282" s="204">
        <v>3</v>
      </c>
      <c r="F282" s="6"/>
      <c r="G282" s="25"/>
    </row>
    <row r="283" spans="1:7" x14ac:dyDescent="0.3">
      <c r="A283" s="201"/>
      <c r="B283" s="202"/>
      <c r="C283" s="158"/>
      <c r="D283" s="156"/>
      <c r="E283" s="204"/>
      <c r="F283" s="6"/>
      <c r="G283" s="25"/>
    </row>
    <row r="284" spans="1:7" x14ac:dyDescent="0.3">
      <c r="A284" s="201" t="s">
        <v>1456</v>
      </c>
      <c r="B284" s="202"/>
      <c r="C284" s="203" t="s">
        <v>1181</v>
      </c>
      <c r="D284" s="156"/>
      <c r="E284" s="204"/>
      <c r="F284" s="6"/>
      <c r="G284" s="25"/>
    </row>
    <row r="285" spans="1:7" x14ac:dyDescent="0.3">
      <c r="A285" s="201"/>
      <c r="B285" s="202"/>
      <c r="C285" s="203" t="s">
        <v>1182</v>
      </c>
      <c r="D285" s="156"/>
      <c r="E285" s="204"/>
      <c r="F285" s="6"/>
      <c r="G285" s="25"/>
    </row>
    <row r="286" spans="1:7" x14ac:dyDescent="0.3">
      <c r="A286" s="201"/>
      <c r="B286" s="202"/>
      <c r="C286" s="158"/>
      <c r="D286" s="156"/>
      <c r="E286" s="204"/>
      <c r="F286" s="6"/>
      <c r="G286" s="25"/>
    </row>
    <row r="287" spans="1:7" x14ac:dyDescent="0.3">
      <c r="A287" s="201"/>
      <c r="B287" s="202"/>
      <c r="C287" s="158" t="s">
        <v>1119</v>
      </c>
      <c r="D287" s="156" t="s">
        <v>274</v>
      </c>
      <c r="E287" s="204">
        <v>80</v>
      </c>
      <c r="F287" s="6"/>
      <c r="G287" s="25"/>
    </row>
    <row r="288" spans="1:7" x14ac:dyDescent="0.3">
      <c r="A288" s="201"/>
      <c r="B288" s="202"/>
      <c r="C288" s="158" t="s">
        <v>1126</v>
      </c>
      <c r="D288" s="156" t="s">
        <v>1061</v>
      </c>
      <c r="E288" s="204">
        <v>2</v>
      </c>
      <c r="F288" s="6"/>
      <c r="G288" s="25"/>
    </row>
    <row r="289" spans="1:7" x14ac:dyDescent="0.3">
      <c r="A289" s="201"/>
      <c r="B289" s="202"/>
      <c r="C289" s="158" t="s">
        <v>1127</v>
      </c>
      <c r="D289" s="156" t="s">
        <v>1061</v>
      </c>
      <c r="E289" s="204">
        <v>4</v>
      </c>
      <c r="F289" s="6"/>
      <c r="G289" s="25"/>
    </row>
    <row r="290" spans="1:7" x14ac:dyDescent="0.3">
      <c r="A290" s="201"/>
      <c r="B290" s="202"/>
      <c r="C290" s="158" t="s">
        <v>1122</v>
      </c>
      <c r="D290" s="156" t="s">
        <v>1061</v>
      </c>
      <c r="E290" s="204">
        <v>2</v>
      </c>
      <c r="F290" s="6"/>
      <c r="G290" s="25"/>
    </row>
    <row r="291" spans="1:7" x14ac:dyDescent="0.3">
      <c r="A291" s="201"/>
      <c r="B291" s="202"/>
      <c r="C291" s="158" t="s">
        <v>1123</v>
      </c>
      <c r="D291" s="156" t="s">
        <v>1061</v>
      </c>
      <c r="E291" s="204">
        <v>3</v>
      </c>
      <c r="F291" s="6"/>
      <c r="G291" s="25"/>
    </row>
    <row r="292" spans="1:7" x14ac:dyDescent="0.3">
      <c r="A292" s="201"/>
      <c r="B292" s="202"/>
      <c r="C292" s="158"/>
      <c r="D292" s="156"/>
      <c r="E292" s="204"/>
      <c r="F292" s="6"/>
      <c r="G292" s="25"/>
    </row>
    <row r="293" spans="1:7" x14ac:dyDescent="0.3">
      <c r="A293" s="201" t="s">
        <v>1457</v>
      </c>
      <c r="B293" s="202"/>
      <c r="C293" s="203" t="s">
        <v>1128</v>
      </c>
      <c r="D293" s="156"/>
      <c r="E293" s="204"/>
      <c r="F293" s="6"/>
      <c r="G293" s="25"/>
    </row>
    <row r="294" spans="1:7" x14ac:dyDescent="0.3">
      <c r="A294" s="201"/>
      <c r="B294" s="202"/>
      <c r="C294" s="158"/>
      <c r="D294" s="156"/>
      <c r="E294" s="204"/>
      <c r="F294" s="6"/>
      <c r="G294" s="25"/>
    </row>
    <row r="295" spans="1:7" x14ac:dyDescent="0.3">
      <c r="A295" s="201"/>
      <c r="B295" s="202"/>
      <c r="C295" s="158" t="s">
        <v>1129</v>
      </c>
      <c r="D295" s="156" t="s">
        <v>274</v>
      </c>
      <c r="E295" s="204">
        <v>50</v>
      </c>
      <c r="F295" s="6"/>
      <c r="G295" s="25"/>
    </row>
    <row r="296" spans="1:7" x14ac:dyDescent="0.3">
      <c r="A296" s="201"/>
      <c r="B296" s="202"/>
      <c r="C296" s="158" t="s">
        <v>1130</v>
      </c>
      <c r="D296" s="156" t="s">
        <v>274</v>
      </c>
      <c r="E296" s="204">
        <v>50</v>
      </c>
      <c r="F296" s="6"/>
      <c r="G296" s="25"/>
    </row>
    <row r="297" spans="1:7" x14ac:dyDescent="0.3">
      <c r="A297" s="201"/>
      <c r="B297" s="202"/>
      <c r="C297" s="158"/>
      <c r="D297" s="156"/>
      <c r="E297" s="204"/>
      <c r="F297" s="6"/>
      <c r="G297" s="25"/>
    </row>
    <row r="298" spans="1:7" x14ac:dyDescent="0.3">
      <c r="A298" s="201" t="s">
        <v>1458</v>
      </c>
      <c r="B298" s="202"/>
      <c r="C298" s="203" t="s">
        <v>1131</v>
      </c>
      <c r="D298" s="156"/>
      <c r="E298" s="204"/>
      <c r="F298" s="6"/>
      <c r="G298" s="25"/>
    </row>
    <row r="299" spans="1:7" x14ac:dyDescent="0.3">
      <c r="A299" s="201"/>
      <c r="B299" s="202"/>
      <c r="C299" s="158"/>
      <c r="D299" s="156"/>
      <c r="E299" s="204"/>
      <c r="F299" s="6"/>
      <c r="G299" s="25"/>
    </row>
    <row r="300" spans="1:7" x14ac:dyDescent="0.3">
      <c r="A300" s="201"/>
      <c r="B300" s="202"/>
      <c r="C300" s="158" t="s">
        <v>1132</v>
      </c>
      <c r="D300" s="156" t="s">
        <v>1061</v>
      </c>
      <c r="E300" s="204">
        <v>4</v>
      </c>
      <c r="F300" s="6"/>
      <c r="G300" s="25"/>
    </row>
    <row r="301" spans="1:7" x14ac:dyDescent="0.3">
      <c r="A301" s="201"/>
      <c r="B301" s="202"/>
      <c r="C301" s="158" t="s">
        <v>1133</v>
      </c>
      <c r="D301" s="156" t="s">
        <v>1061</v>
      </c>
      <c r="E301" s="204">
        <v>4</v>
      </c>
      <c r="F301" s="6"/>
      <c r="G301" s="25"/>
    </row>
    <row r="302" spans="1:7" x14ac:dyDescent="0.3">
      <c r="A302" s="201"/>
      <c r="B302" s="202"/>
      <c r="C302" s="158"/>
      <c r="D302" s="156"/>
      <c r="E302" s="204"/>
      <c r="F302" s="6"/>
      <c r="G302" s="25"/>
    </row>
    <row r="303" spans="1:7" x14ac:dyDescent="0.3">
      <c r="A303" s="201" t="s">
        <v>1459</v>
      </c>
      <c r="B303" s="202"/>
      <c r="C303" s="203" t="s">
        <v>1134</v>
      </c>
      <c r="D303" s="156"/>
      <c r="E303" s="204"/>
      <c r="F303" s="6"/>
      <c r="G303" s="25"/>
    </row>
    <row r="304" spans="1:7" x14ac:dyDescent="0.3">
      <c r="A304" s="201"/>
      <c r="B304" s="202"/>
      <c r="C304" s="203" t="s">
        <v>1135</v>
      </c>
      <c r="D304" s="156" t="s">
        <v>1061</v>
      </c>
      <c r="E304" s="204">
        <v>3</v>
      </c>
      <c r="F304" s="6"/>
      <c r="G304" s="25"/>
    </row>
    <row r="305" spans="1:10" ht="15" thickBot="1" x14ac:dyDescent="0.35">
      <c r="A305" s="201"/>
      <c r="B305" s="202"/>
      <c r="C305" s="203"/>
      <c r="D305" s="156"/>
      <c r="E305" s="204"/>
      <c r="F305" s="6"/>
      <c r="G305" s="25"/>
    </row>
    <row r="306" spans="1:10" ht="18" thickBot="1" x14ac:dyDescent="0.35">
      <c r="A306" s="467">
        <f>A307+1</f>
        <v>45</v>
      </c>
      <c r="B306" s="487"/>
      <c r="C306" s="487"/>
      <c r="D306" s="487"/>
      <c r="E306" s="487"/>
      <c r="F306" s="487"/>
      <c r="G306" s="81"/>
    </row>
    <row r="307" spans="1:10" ht="18" thickBot="1" x14ac:dyDescent="0.35">
      <c r="A307" s="431">
        <f>A243+1</f>
        <v>44</v>
      </c>
      <c r="B307" s="432"/>
      <c r="C307" s="432"/>
      <c r="D307" s="432"/>
      <c r="E307" s="432"/>
      <c r="F307" s="432"/>
      <c r="G307" s="433"/>
    </row>
    <row r="308" spans="1:10" ht="15" x14ac:dyDescent="0.3">
      <c r="A308" s="141"/>
      <c r="B308" s="141"/>
      <c r="C308" s="141"/>
      <c r="D308" s="141"/>
      <c r="E308" s="143"/>
      <c r="F308" s="141"/>
      <c r="G308" s="141"/>
    </row>
    <row r="309" spans="1:10" ht="15" x14ac:dyDescent="0.3">
      <c r="A309" s="141"/>
      <c r="B309" s="141"/>
      <c r="C309" s="141"/>
      <c r="D309" s="141"/>
      <c r="E309" s="143"/>
      <c r="F309" s="141"/>
      <c r="G309" s="141"/>
    </row>
    <row r="310" spans="1:10" ht="15" x14ac:dyDescent="0.3">
      <c r="A310" s="141"/>
      <c r="B310" s="141"/>
      <c r="C310" s="141"/>
      <c r="D310" s="141"/>
      <c r="E310" s="143"/>
      <c r="F310" s="141"/>
      <c r="G310" s="141"/>
    </row>
    <row r="311" spans="1:10" ht="15.6" thickBot="1" x14ac:dyDescent="0.35">
      <c r="A311" s="141"/>
      <c r="B311" s="141"/>
      <c r="C311" s="141"/>
      <c r="D311" s="141"/>
      <c r="E311" s="143"/>
      <c r="F311" s="141"/>
      <c r="G311" s="141"/>
    </row>
    <row r="312" spans="1:10" ht="24.6" x14ac:dyDescent="0.3">
      <c r="A312" s="52" t="s">
        <v>1644</v>
      </c>
      <c r="B312" s="26"/>
      <c r="C312" s="26"/>
      <c r="D312" s="27"/>
      <c r="E312" s="53"/>
      <c r="F312" s="29" t="s">
        <v>1625</v>
      </c>
      <c r="G312" s="30"/>
      <c r="J312" s="3">
        <v>0.3</v>
      </c>
    </row>
    <row r="313" spans="1:10" ht="35.25" customHeight="1" x14ac:dyDescent="0.3">
      <c r="A313" s="55" t="s">
        <v>0</v>
      </c>
      <c r="B313" s="31"/>
      <c r="C313" s="31"/>
      <c r="D313" s="31"/>
      <c r="E313" s="56"/>
      <c r="F313" s="32"/>
      <c r="G313" s="33"/>
    </row>
    <row r="314" spans="1:10" ht="15.6" thickBot="1" x14ac:dyDescent="0.35">
      <c r="A314" s="57" t="s">
        <v>1648</v>
      </c>
      <c r="B314" s="34"/>
      <c r="C314" s="34"/>
      <c r="D314" s="35"/>
      <c r="E314" s="58"/>
      <c r="F314" s="35"/>
      <c r="G314" s="36"/>
    </row>
    <row r="315" spans="1:10" ht="15" thickBot="1" x14ac:dyDescent="0.35">
      <c r="A315" s="88"/>
      <c r="B315" s="88"/>
      <c r="C315" s="88"/>
      <c r="D315" s="88"/>
      <c r="E315" s="147"/>
      <c r="F315" s="88"/>
      <c r="G315" s="88"/>
    </row>
    <row r="316" spans="1:10" ht="18" thickBot="1" x14ac:dyDescent="0.35">
      <c r="A316" s="227"/>
      <c r="B316" s="228"/>
      <c r="C316" s="228"/>
      <c r="D316" s="228"/>
      <c r="E316" s="228"/>
      <c r="F316" s="228"/>
      <c r="G316" s="229"/>
    </row>
    <row r="317" spans="1:10" ht="15" x14ac:dyDescent="0.3">
      <c r="A317" s="215" t="s">
        <v>2</v>
      </c>
      <c r="B317" s="217" t="s">
        <v>3</v>
      </c>
      <c r="C317" s="459" t="s">
        <v>4</v>
      </c>
      <c r="D317" s="461" t="s">
        <v>5</v>
      </c>
      <c r="E317" s="463" t="s">
        <v>6</v>
      </c>
      <c r="F317" s="465" t="s">
        <v>7</v>
      </c>
      <c r="G317" s="213" t="s">
        <v>8</v>
      </c>
    </row>
    <row r="318" spans="1:10" ht="15.6" thickBot="1" x14ac:dyDescent="0.35">
      <c r="A318" s="216" t="s">
        <v>9</v>
      </c>
      <c r="B318" s="218" t="s">
        <v>10</v>
      </c>
      <c r="C318" s="460"/>
      <c r="D318" s="462"/>
      <c r="E318" s="464"/>
      <c r="F318" s="466"/>
      <c r="G318" s="214" t="s">
        <v>11</v>
      </c>
    </row>
    <row r="319" spans="1:10" ht="31.8" x14ac:dyDescent="0.3">
      <c r="A319" s="92"/>
      <c r="B319" s="93" t="s">
        <v>12</v>
      </c>
      <c r="C319" s="94" t="s">
        <v>1406</v>
      </c>
      <c r="D319" s="148"/>
      <c r="E319" s="147"/>
      <c r="F319" s="88"/>
      <c r="G319" s="149"/>
    </row>
    <row r="320" spans="1:10" ht="21" thickBot="1" x14ac:dyDescent="0.35">
      <c r="A320" s="92"/>
      <c r="B320" s="93" t="s">
        <v>71</v>
      </c>
      <c r="C320" s="96" t="str">
        <f>C252</f>
        <v>ELECTRICAL INSTALLATIONS</v>
      </c>
      <c r="D320" s="88"/>
      <c r="E320" s="147"/>
      <c r="F320" s="88"/>
      <c r="G320" s="95"/>
    </row>
    <row r="321" spans="1:7" ht="18" thickBot="1" x14ac:dyDescent="0.35">
      <c r="A321" s="479">
        <f>A307</f>
        <v>44</v>
      </c>
      <c r="B321" s="480"/>
      <c r="C321" s="480"/>
      <c r="D321" s="480"/>
      <c r="E321" s="480"/>
      <c r="F321" s="480"/>
      <c r="G321" s="287"/>
    </row>
    <row r="322" spans="1:7" x14ac:dyDescent="0.3">
      <c r="A322" s="288"/>
      <c r="B322" s="289"/>
      <c r="C322" s="290"/>
      <c r="D322" s="291"/>
      <c r="E322" s="292"/>
      <c r="F322" s="293"/>
      <c r="G322" s="294"/>
    </row>
    <row r="323" spans="1:7" ht="17.399999999999999" x14ac:dyDescent="0.3">
      <c r="A323" s="132">
        <v>12.6</v>
      </c>
      <c r="B323" s="133"/>
      <c r="C323" s="134" t="s">
        <v>1144</v>
      </c>
      <c r="D323" s="135"/>
      <c r="E323" s="136"/>
      <c r="F323" s="247"/>
      <c r="G323" s="248"/>
    </row>
    <row r="324" spans="1:7" x14ac:dyDescent="0.3">
      <c r="A324" s="201"/>
      <c r="B324" s="202"/>
      <c r="C324" s="203"/>
      <c r="D324" s="156"/>
      <c r="E324" s="204"/>
      <c r="F324" s="6"/>
      <c r="G324" s="25"/>
    </row>
    <row r="325" spans="1:7" x14ac:dyDescent="0.3">
      <c r="A325" s="201" t="s">
        <v>1460</v>
      </c>
      <c r="B325" s="202"/>
      <c r="C325" s="203" t="s">
        <v>1136</v>
      </c>
      <c r="D325" s="156" t="s">
        <v>1032</v>
      </c>
      <c r="E325" s="204">
        <v>1</v>
      </c>
      <c r="F325" s="6"/>
      <c r="G325" s="25"/>
    </row>
    <row r="326" spans="1:7" x14ac:dyDescent="0.3">
      <c r="A326" s="201"/>
      <c r="B326" s="202"/>
      <c r="C326" s="203"/>
      <c r="D326" s="156"/>
      <c r="E326" s="204"/>
      <c r="F326" s="6"/>
      <c r="G326" s="25"/>
    </row>
    <row r="327" spans="1:7" x14ac:dyDescent="0.3">
      <c r="A327" s="201" t="s">
        <v>1461</v>
      </c>
      <c r="B327" s="202"/>
      <c r="C327" s="203" t="s">
        <v>1137</v>
      </c>
      <c r="D327" s="156" t="s">
        <v>497</v>
      </c>
      <c r="E327" s="204">
        <v>1</v>
      </c>
      <c r="F327" s="6"/>
      <c r="G327" s="25"/>
    </row>
    <row r="328" spans="1:7" x14ac:dyDescent="0.3">
      <c r="A328" s="201"/>
      <c r="B328" s="202"/>
      <c r="C328" s="203"/>
      <c r="D328" s="156"/>
      <c r="E328" s="204"/>
      <c r="F328" s="6"/>
      <c r="G328" s="25"/>
    </row>
    <row r="329" spans="1:7" x14ac:dyDescent="0.3">
      <c r="A329" s="201" t="s">
        <v>1462</v>
      </c>
      <c r="B329" s="202"/>
      <c r="C329" s="203" t="s">
        <v>1138</v>
      </c>
      <c r="D329" s="156" t="s">
        <v>1032</v>
      </c>
      <c r="E329" s="204">
        <v>1</v>
      </c>
      <c r="F329" s="6"/>
      <c r="G329" s="25"/>
    </row>
    <row r="330" spans="1:7" x14ac:dyDescent="0.3">
      <c r="A330" s="201"/>
      <c r="B330" s="202"/>
      <c r="C330" s="203"/>
      <c r="D330" s="156"/>
      <c r="E330" s="204"/>
      <c r="F330" s="6"/>
      <c r="G330" s="25"/>
    </row>
    <row r="331" spans="1:7" x14ac:dyDescent="0.3">
      <c r="A331" s="201" t="s">
        <v>1463</v>
      </c>
      <c r="B331" s="202"/>
      <c r="C331" s="203" t="s">
        <v>1139</v>
      </c>
      <c r="D331" s="156" t="s">
        <v>1032</v>
      </c>
      <c r="E331" s="204">
        <v>1</v>
      </c>
      <c r="F331" s="6"/>
      <c r="G331" s="25"/>
    </row>
    <row r="332" spans="1:7" ht="17.25" customHeight="1" x14ac:dyDescent="0.3">
      <c r="A332" s="201"/>
      <c r="B332" s="202"/>
      <c r="C332" s="203"/>
      <c r="D332" s="156"/>
      <c r="E332" s="204"/>
      <c r="F332" s="6"/>
      <c r="G332" s="25"/>
    </row>
    <row r="333" spans="1:7" ht="18" customHeight="1" x14ac:dyDescent="0.3">
      <c r="A333" s="201" t="s">
        <v>1464</v>
      </c>
      <c r="B333" s="202"/>
      <c r="C333" s="203" t="s">
        <v>1140</v>
      </c>
      <c r="D333" s="156" t="s">
        <v>1032</v>
      </c>
      <c r="E333" s="204">
        <v>1</v>
      </c>
      <c r="F333" s="6"/>
      <c r="G333" s="25"/>
    </row>
    <row r="334" spans="1:7" x14ac:dyDescent="0.3">
      <c r="A334" s="201"/>
      <c r="B334" s="202"/>
      <c r="C334" s="203" t="s">
        <v>1141</v>
      </c>
      <c r="D334" s="156"/>
      <c r="E334" s="204"/>
      <c r="F334" s="6"/>
      <c r="G334" s="25"/>
    </row>
    <row r="335" spans="1:7" x14ac:dyDescent="0.3">
      <c r="A335" s="201"/>
      <c r="B335" s="202"/>
      <c r="C335" s="203"/>
      <c r="D335" s="156"/>
      <c r="E335" s="204"/>
      <c r="F335" s="6"/>
      <c r="G335" s="25"/>
    </row>
    <row r="336" spans="1:7" x14ac:dyDescent="0.3">
      <c r="A336" s="201" t="s">
        <v>1465</v>
      </c>
      <c r="B336" s="202"/>
      <c r="C336" s="203" t="s">
        <v>1143</v>
      </c>
      <c r="D336" s="156" t="s">
        <v>1032</v>
      </c>
      <c r="E336" s="204">
        <v>1</v>
      </c>
      <c r="F336" s="6"/>
      <c r="G336" s="25"/>
    </row>
    <row r="337" spans="1:7" x14ac:dyDescent="0.3">
      <c r="A337" s="201"/>
      <c r="B337" s="202"/>
      <c r="C337" s="203"/>
      <c r="D337" s="156"/>
      <c r="E337" s="204"/>
      <c r="F337" s="6"/>
      <c r="G337" s="25"/>
    </row>
    <row r="338" spans="1:7" x14ac:dyDescent="0.3">
      <c r="A338" s="201" t="s">
        <v>1466</v>
      </c>
      <c r="B338" s="202"/>
      <c r="C338" s="203" t="s">
        <v>1142</v>
      </c>
      <c r="D338" s="156" t="s">
        <v>1032</v>
      </c>
      <c r="E338" s="204">
        <v>1</v>
      </c>
      <c r="F338" s="6"/>
      <c r="G338" s="25"/>
    </row>
    <row r="339" spans="1:7" x14ac:dyDescent="0.3">
      <c r="A339" s="201"/>
      <c r="B339" s="202"/>
      <c r="C339" s="203"/>
      <c r="D339" s="156"/>
      <c r="E339" s="204"/>
      <c r="F339" s="6"/>
      <c r="G339" s="25"/>
    </row>
    <row r="340" spans="1:7" x14ac:dyDescent="0.3">
      <c r="A340" s="201"/>
      <c r="B340" s="202"/>
      <c r="C340" s="203" t="s">
        <v>1145</v>
      </c>
      <c r="D340" s="156" t="s">
        <v>1061</v>
      </c>
      <c r="E340" s="204">
        <v>6</v>
      </c>
      <c r="F340" s="6"/>
      <c r="G340" s="25"/>
    </row>
    <row r="341" spans="1:7" x14ac:dyDescent="0.3">
      <c r="A341" s="201"/>
      <c r="B341" s="202"/>
      <c r="C341" s="203"/>
      <c r="D341" s="156"/>
      <c r="E341" s="204"/>
      <c r="F341" s="6"/>
      <c r="G341" s="25"/>
    </row>
    <row r="342" spans="1:7" x14ac:dyDescent="0.3">
      <c r="A342" s="201" t="s">
        <v>1467</v>
      </c>
      <c r="B342" s="202"/>
      <c r="C342" s="203" t="s">
        <v>1146</v>
      </c>
      <c r="D342" s="156"/>
      <c r="E342" s="204"/>
      <c r="F342" s="6"/>
      <c r="G342" s="25"/>
    </row>
    <row r="343" spans="1:7" x14ac:dyDescent="0.3">
      <c r="A343" s="201"/>
      <c r="B343" s="202"/>
      <c r="C343" s="203" t="s">
        <v>1147</v>
      </c>
      <c r="D343" s="156"/>
      <c r="E343" s="204"/>
      <c r="F343" s="6"/>
      <c r="G343" s="25"/>
    </row>
    <row r="344" spans="1:7" x14ac:dyDescent="0.3">
      <c r="A344" s="201"/>
      <c r="B344" s="202"/>
      <c r="C344" s="203"/>
      <c r="D344" s="156"/>
      <c r="E344" s="204"/>
      <c r="F344" s="6"/>
      <c r="G344" s="25"/>
    </row>
    <row r="345" spans="1:7" x14ac:dyDescent="0.3">
      <c r="A345" s="201"/>
      <c r="B345" s="202"/>
      <c r="C345" s="158" t="s">
        <v>1148</v>
      </c>
      <c r="D345" s="156" t="s">
        <v>1061</v>
      </c>
      <c r="E345" s="204">
        <v>3</v>
      </c>
      <c r="F345" s="6"/>
      <c r="G345" s="25"/>
    </row>
    <row r="346" spans="1:7" x14ac:dyDescent="0.3">
      <c r="A346" s="201"/>
      <c r="B346" s="202"/>
      <c r="C346" s="158" t="s">
        <v>1149</v>
      </c>
      <c r="D346" s="156" t="s">
        <v>1061</v>
      </c>
      <c r="E346" s="204">
        <v>3</v>
      </c>
      <c r="F346" s="6"/>
      <c r="G346" s="25"/>
    </row>
    <row r="347" spans="1:7" x14ac:dyDescent="0.3">
      <c r="A347" s="201"/>
      <c r="B347" s="202"/>
      <c r="C347" s="158" t="s">
        <v>1150</v>
      </c>
      <c r="D347" s="156" t="s">
        <v>1061</v>
      </c>
      <c r="E347" s="204">
        <v>3</v>
      </c>
      <c r="F347" s="6"/>
      <c r="G347" s="25"/>
    </row>
    <row r="348" spans="1:7" x14ac:dyDescent="0.3">
      <c r="A348" s="201"/>
      <c r="B348" s="202"/>
      <c r="C348" s="158" t="s">
        <v>1151</v>
      </c>
      <c r="D348" s="156" t="s">
        <v>1061</v>
      </c>
      <c r="E348" s="204">
        <v>3</v>
      </c>
      <c r="F348" s="6"/>
      <c r="G348" s="25"/>
    </row>
    <row r="349" spans="1:7" x14ac:dyDescent="0.3">
      <c r="A349" s="201"/>
      <c r="B349" s="202"/>
      <c r="C349" s="158" t="s">
        <v>1152</v>
      </c>
      <c r="D349" s="156" t="s">
        <v>1061</v>
      </c>
      <c r="E349" s="204">
        <v>1</v>
      </c>
      <c r="F349" s="6"/>
      <c r="G349" s="25"/>
    </row>
    <row r="350" spans="1:7" x14ac:dyDescent="0.3">
      <c r="A350" s="201"/>
      <c r="B350" s="202"/>
      <c r="C350" s="158" t="s">
        <v>1153</v>
      </c>
      <c r="D350" s="156" t="s">
        <v>1061</v>
      </c>
      <c r="E350" s="204">
        <v>1</v>
      </c>
      <c r="F350" s="6"/>
      <c r="G350" s="25"/>
    </row>
    <row r="351" spans="1:7" x14ac:dyDescent="0.3">
      <c r="A351" s="201"/>
      <c r="B351" s="202"/>
      <c r="C351" s="158"/>
      <c r="D351" s="156"/>
      <c r="E351" s="204"/>
      <c r="F351" s="6"/>
      <c r="G351" s="25"/>
    </row>
    <row r="352" spans="1:7" x14ac:dyDescent="0.3">
      <c r="A352" s="201" t="s">
        <v>1506</v>
      </c>
      <c r="B352" s="202"/>
      <c r="C352" s="203" t="s">
        <v>1154</v>
      </c>
      <c r="D352" s="156"/>
      <c r="E352" s="204"/>
      <c r="F352" s="6"/>
      <c r="G352" s="25"/>
    </row>
    <row r="353" spans="1:7" x14ac:dyDescent="0.3">
      <c r="A353" s="201"/>
      <c r="B353" s="202"/>
      <c r="C353" s="158"/>
      <c r="D353" s="156"/>
      <c r="E353" s="204"/>
      <c r="F353" s="6"/>
      <c r="G353" s="25"/>
    </row>
    <row r="354" spans="1:7" x14ac:dyDescent="0.3">
      <c r="A354" s="201"/>
      <c r="B354" s="202"/>
      <c r="C354" s="158" t="s">
        <v>1155</v>
      </c>
      <c r="D354" s="156" t="s">
        <v>1061</v>
      </c>
      <c r="E354" s="204">
        <v>3</v>
      </c>
      <c r="F354" s="6"/>
      <c r="G354" s="25"/>
    </row>
    <row r="355" spans="1:7" x14ac:dyDescent="0.3">
      <c r="A355" s="201"/>
      <c r="B355" s="202"/>
      <c r="C355" s="158"/>
      <c r="D355" s="156"/>
      <c r="E355" s="204"/>
      <c r="F355" s="6"/>
      <c r="G355" s="25"/>
    </row>
    <row r="356" spans="1:7" x14ac:dyDescent="0.3">
      <c r="A356" s="201" t="s">
        <v>1507</v>
      </c>
      <c r="B356" s="202"/>
      <c r="C356" s="203" t="s">
        <v>1156</v>
      </c>
      <c r="D356" s="206"/>
      <c r="E356" s="204"/>
      <c r="F356" s="6"/>
      <c r="G356" s="25"/>
    </row>
    <row r="357" spans="1:7" x14ac:dyDescent="0.3">
      <c r="A357" s="201"/>
      <c r="B357" s="202"/>
      <c r="C357" s="203" t="s">
        <v>1157</v>
      </c>
      <c r="D357" s="206"/>
      <c r="E357" s="204"/>
      <c r="F357" s="6"/>
      <c r="G357" s="25"/>
    </row>
    <row r="358" spans="1:7" x14ac:dyDescent="0.3">
      <c r="A358" s="201"/>
      <c r="B358" s="202"/>
      <c r="C358" s="203" t="s">
        <v>1158</v>
      </c>
      <c r="D358" s="206"/>
      <c r="E358" s="204"/>
      <c r="F358" s="6"/>
      <c r="G358" s="25"/>
    </row>
    <row r="359" spans="1:7" x14ac:dyDescent="0.3">
      <c r="A359" s="201"/>
      <c r="B359" s="202"/>
      <c r="C359" s="203" t="s">
        <v>1159</v>
      </c>
      <c r="D359" s="206"/>
      <c r="E359" s="204"/>
      <c r="F359" s="6"/>
      <c r="G359" s="25"/>
    </row>
    <row r="360" spans="1:7" x14ac:dyDescent="0.3">
      <c r="A360" s="201"/>
      <c r="B360" s="202"/>
      <c r="C360" s="203" t="s">
        <v>1160</v>
      </c>
      <c r="D360" s="156" t="s">
        <v>54</v>
      </c>
      <c r="E360" s="204">
        <v>1</v>
      </c>
      <c r="F360" s="6">
        <v>1300000</v>
      </c>
      <c r="G360" s="25">
        <f>E360*F360</f>
        <v>1300000</v>
      </c>
    </row>
    <row r="361" spans="1:7" x14ac:dyDescent="0.3">
      <c r="A361" s="201"/>
      <c r="B361" s="202"/>
      <c r="C361" s="158"/>
      <c r="D361" s="156"/>
      <c r="E361" s="204"/>
      <c r="F361" s="6"/>
      <c r="G361" s="25"/>
    </row>
    <row r="362" spans="1:7" x14ac:dyDescent="0.3">
      <c r="A362" s="201" t="s">
        <v>1508</v>
      </c>
      <c r="B362" s="202"/>
      <c r="C362" s="203" t="s">
        <v>1161</v>
      </c>
      <c r="D362" s="156"/>
      <c r="E362" s="204"/>
      <c r="F362" s="6"/>
      <c r="G362" s="25"/>
    </row>
    <row r="363" spans="1:7" x14ac:dyDescent="0.3">
      <c r="A363" s="201"/>
      <c r="B363" s="202"/>
      <c r="C363" s="203"/>
      <c r="D363" s="206"/>
      <c r="E363" s="204"/>
      <c r="F363" s="6"/>
      <c r="G363" s="25"/>
    </row>
    <row r="364" spans="1:7" x14ac:dyDescent="0.3">
      <c r="A364" s="201"/>
      <c r="B364" s="202"/>
      <c r="C364" s="158" t="s">
        <v>1115</v>
      </c>
      <c r="D364" s="156" t="s">
        <v>1061</v>
      </c>
      <c r="E364" s="204"/>
      <c r="F364" s="6"/>
      <c r="G364" s="25"/>
    </row>
    <row r="365" spans="1:7" x14ac:dyDescent="0.3">
      <c r="A365" s="201"/>
      <c r="B365" s="202"/>
      <c r="C365" s="158" t="s">
        <v>1116</v>
      </c>
      <c r="D365" s="156" t="s">
        <v>1061</v>
      </c>
      <c r="E365" s="204"/>
      <c r="F365" s="6"/>
      <c r="G365" s="25"/>
    </row>
    <row r="366" spans="1:7" ht="15" thickBot="1" x14ac:dyDescent="0.35">
      <c r="A366" s="201"/>
      <c r="B366" s="202"/>
      <c r="C366" s="203"/>
      <c r="D366" s="156"/>
      <c r="E366" s="204"/>
      <c r="F366" s="6"/>
      <c r="G366" s="25"/>
    </row>
    <row r="367" spans="1:7" ht="18" thickBot="1" x14ac:dyDescent="0.35">
      <c r="A367" s="467">
        <f>A368+1</f>
        <v>46</v>
      </c>
      <c r="B367" s="487"/>
      <c r="C367" s="487"/>
      <c r="D367" s="487"/>
      <c r="E367" s="487"/>
      <c r="F367" s="487"/>
      <c r="G367" s="81"/>
    </row>
    <row r="368" spans="1:7" ht="18" thickBot="1" x14ac:dyDescent="0.35">
      <c r="A368" s="431">
        <f>A307+1</f>
        <v>45</v>
      </c>
      <c r="B368" s="432"/>
      <c r="C368" s="432"/>
      <c r="D368" s="432"/>
      <c r="E368" s="432"/>
      <c r="F368" s="432"/>
      <c r="G368" s="433"/>
    </row>
    <row r="369" spans="1:10" ht="15" x14ac:dyDescent="0.3">
      <c r="A369" s="141"/>
      <c r="B369" s="141"/>
      <c r="C369" s="141"/>
      <c r="D369" s="141"/>
      <c r="E369" s="143"/>
      <c r="F369" s="141"/>
      <c r="G369" s="141"/>
    </row>
    <row r="370" spans="1:10" ht="15" x14ac:dyDescent="0.3">
      <c r="A370" s="141"/>
      <c r="B370" s="141"/>
      <c r="C370" s="141"/>
      <c r="D370" s="141"/>
      <c r="E370" s="143"/>
      <c r="F370" s="141"/>
      <c r="G370" s="141"/>
    </row>
    <row r="371" spans="1:10" ht="15" x14ac:dyDescent="0.3">
      <c r="A371" s="141"/>
      <c r="B371" s="141"/>
      <c r="C371" s="141"/>
      <c r="D371" s="141"/>
      <c r="E371" s="143"/>
      <c r="F371" s="141"/>
      <c r="G371" s="141"/>
    </row>
    <row r="372" spans="1:10" ht="15.6" thickBot="1" x14ac:dyDescent="0.35">
      <c r="A372" s="141"/>
      <c r="B372" s="141"/>
      <c r="C372" s="141"/>
      <c r="D372" s="141"/>
      <c r="E372" s="143"/>
      <c r="F372" s="141"/>
      <c r="G372" s="141"/>
    </row>
    <row r="373" spans="1:10" ht="24.6" x14ac:dyDescent="0.3">
      <c r="A373" s="52" t="s">
        <v>1644</v>
      </c>
      <c r="B373" s="26"/>
      <c r="C373" s="26"/>
      <c r="D373" s="27"/>
      <c r="E373" s="53"/>
      <c r="F373" s="29" t="s">
        <v>1625</v>
      </c>
      <c r="G373" s="30"/>
      <c r="J373" s="3">
        <v>0.3</v>
      </c>
    </row>
    <row r="374" spans="1:10" ht="35.25" customHeight="1" x14ac:dyDescent="0.3">
      <c r="A374" s="55" t="s">
        <v>0</v>
      </c>
      <c r="B374" s="31"/>
      <c r="C374" s="31"/>
      <c r="D374" s="31"/>
      <c r="E374" s="56"/>
      <c r="F374" s="32"/>
      <c r="G374" s="33"/>
    </row>
    <row r="375" spans="1:10" ht="15.6" thickBot="1" x14ac:dyDescent="0.35">
      <c r="A375" s="57" t="s">
        <v>1648</v>
      </c>
      <c r="B375" s="34"/>
      <c r="C375" s="34"/>
      <c r="D375" s="35"/>
      <c r="E375" s="58"/>
      <c r="F375" s="35"/>
      <c r="G375" s="36"/>
    </row>
    <row r="376" spans="1:10" ht="18" thickBot="1" x14ac:dyDescent="0.35">
      <c r="A376" s="224"/>
      <c r="B376" s="225"/>
      <c r="C376" s="225"/>
      <c r="D376" s="225"/>
      <c r="E376" s="225"/>
      <c r="F376" s="225"/>
      <c r="G376" s="226"/>
    </row>
    <row r="377" spans="1:10" ht="15" x14ac:dyDescent="0.3">
      <c r="A377" s="215" t="s">
        <v>2</v>
      </c>
      <c r="B377" s="217" t="s">
        <v>3</v>
      </c>
      <c r="C377" s="459" t="s">
        <v>4</v>
      </c>
      <c r="D377" s="461" t="s">
        <v>5</v>
      </c>
      <c r="E377" s="463" t="s">
        <v>6</v>
      </c>
      <c r="F377" s="465" t="s">
        <v>7</v>
      </c>
      <c r="G377" s="213" t="s">
        <v>8</v>
      </c>
    </row>
    <row r="378" spans="1:10" ht="15.6" thickBot="1" x14ac:dyDescent="0.35">
      <c r="A378" s="216" t="s">
        <v>9</v>
      </c>
      <c r="B378" s="218" t="s">
        <v>10</v>
      </c>
      <c r="C378" s="460"/>
      <c r="D378" s="462"/>
      <c r="E378" s="464"/>
      <c r="F378" s="466"/>
      <c r="G378" s="214" t="s">
        <v>11</v>
      </c>
    </row>
    <row r="379" spans="1:10" ht="31.8" x14ac:dyDescent="0.3">
      <c r="A379" s="92"/>
      <c r="B379" s="93" t="s">
        <v>12</v>
      </c>
      <c r="C379" s="94" t="s">
        <v>1406</v>
      </c>
      <c r="D379" s="148"/>
      <c r="E379" s="147"/>
      <c r="F379" s="88"/>
      <c r="G379" s="149"/>
    </row>
    <row r="380" spans="1:10" ht="21" thickBot="1" x14ac:dyDescent="0.35">
      <c r="A380" s="92"/>
      <c r="B380" s="93" t="s">
        <v>71</v>
      </c>
      <c r="C380" s="96" t="str">
        <f>C320</f>
        <v>ELECTRICAL INSTALLATIONS</v>
      </c>
      <c r="D380" s="88"/>
      <c r="E380" s="147"/>
      <c r="F380" s="88"/>
      <c r="G380" s="95"/>
    </row>
    <row r="381" spans="1:10" ht="18" thickBot="1" x14ac:dyDescent="0.35">
      <c r="A381" s="479">
        <f>A368</f>
        <v>45</v>
      </c>
      <c r="B381" s="480"/>
      <c r="C381" s="480"/>
      <c r="D381" s="480"/>
      <c r="E381" s="480"/>
      <c r="F381" s="480"/>
      <c r="G381" s="287"/>
    </row>
    <row r="382" spans="1:10" x14ac:dyDescent="0.3">
      <c r="A382" s="288"/>
      <c r="B382" s="289"/>
      <c r="C382" s="290"/>
      <c r="D382" s="291"/>
      <c r="E382" s="292"/>
      <c r="F382" s="293"/>
      <c r="G382" s="294"/>
    </row>
    <row r="383" spans="1:10" ht="17.399999999999999" x14ac:dyDescent="0.3">
      <c r="A383" s="132">
        <v>12.6</v>
      </c>
      <c r="B383" s="133"/>
      <c r="C383" s="134" t="s">
        <v>1144</v>
      </c>
      <c r="D383" s="135"/>
      <c r="E383" s="136"/>
      <c r="F383" s="247"/>
      <c r="G383" s="248"/>
    </row>
    <row r="384" spans="1:10" x14ac:dyDescent="0.3">
      <c r="A384" s="201"/>
      <c r="B384" s="202"/>
      <c r="C384" s="203"/>
      <c r="D384" s="156"/>
      <c r="E384" s="204"/>
      <c r="F384" s="6"/>
      <c r="G384" s="25"/>
    </row>
    <row r="385" spans="1:7" x14ac:dyDescent="0.3">
      <c r="A385" s="201" t="s">
        <v>1509</v>
      </c>
      <c r="B385" s="202"/>
      <c r="C385" s="203" t="s">
        <v>1162</v>
      </c>
      <c r="D385" s="156"/>
      <c r="E385" s="204"/>
      <c r="F385" s="6"/>
      <c r="G385" s="25"/>
    </row>
    <row r="386" spans="1:7" x14ac:dyDescent="0.3">
      <c r="A386" s="201"/>
      <c r="B386" s="202"/>
      <c r="C386" s="203" t="s">
        <v>1163</v>
      </c>
      <c r="D386" s="156"/>
      <c r="E386" s="204"/>
      <c r="F386" s="6"/>
      <c r="G386" s="25"/>
    </row>
    <row r="387" spans="1:7" x14ac:dyDescent="0.3">
      <c r="A387" s="201"/>
      <c r="B387" s="202"/>
      <c r="C387" s="158"/>
      <c r="D387" s="156"/>
      <c r="E387" s="204"/>
      <c r="F387" s="6"/>
      <c r="G387" s="25"/>
    </row>
    <row r="388" spans="1:7" ht="17.25" customHeight="1" x14ac:dyDescent="0.3">
      <c r="A388" s="201"/>
      <c r="B388" s="202"/>
      <c r="C388" s="158" t="s">
        <v>1164</v>
      </c>
      <c r="D388" s="156" t="s">
        <v>1061</v>
      </c>
      <c r="E388" s="204">
        <v>3</v>
      </c>
      <c r="F388" s="6"/>
      <c r="G388" s="25"/>
    </row>
    <row r="389" spans="1:7" ht="18" customHeight="1" x14ac:dyDescent="0.3">
      <c r="A389" s="201"/>
      <c r="B389" s="202"/>
      <c r="C389" s="158" t="s">
        <v>1165</v>
      </c>
      <c r="D389" s="156" t="s">
        <v>1061</v>
      </c>
      <c r="E389" s="204">
        <v>3</v>
      </c>
      <c r="F389" s="6"/>
      <c r="G389" s="25"/>
    </row>
    <row r="390" spans="1:7" x14ac:dyDescent="0.3">
      <c r="A390" s="201"/>
      <c r="B390" s="202"/>
      <c r="C390" s="203"/>
      <c r="D390" s="156"/>
      <c r="E390" s="204"/>
      <c r="F390" s="6"/>
      <c r="G390" s="25"/>
    </row>
    <row r="391" spans="1:7" ht="17.399999999999999" x14ac:dyDescent="0.3">
      <c r="A391" s="132">
        <v>12.7</v>
      </c>
      <c r="B391" s="133"/>
      <c r="C391" s="134" t="s">
        <v>1166</v>
      </c>
      <c r="D391" s="135"/>
      <c r="E391" s="136"/>
      <c r="F391" s="247"/>
      <c r="G391" s="248"/>
    </row>
    <row r="392" spans="1:7" x14ac:dyDescent="0.3">
      <c r="A392" s="201"/>
      <c r="B392" s="202"/>
      <c r="C392" s="203"/>
      <c r="D392" s="156"/>
      <c r="E392" s="204"/>
      <c r="F392" s="6"/>
      <c r="G392" s="25"/>
    </row>
    <row r="393" spans="1:7" x14ac:dyDescent="0.3">
      <c r="A393" s="201" t="s">
        <v>1468</v>
      </c>
      <c r="B393" s="202"/>
      <c r="C393" s="203" t="s">
        <v>1167</v>
      </c>
      <c r="D393" s="156"/>
      <c r="E393" s="204"/>
      <c r="F393" s="6"/>
      <c r="G393" s="25"/>
    </row>
    <row r="394" spans="1:7" x14ac:dyDescent="0.3">
      <c r="A394" s="201"/>
      <c r="B394" s="202"/>
      <c r="C394" s="203" t="s">
        <v>1168</v>
      </c>
      <c r="D394" s="156"/>
      <c r="E394" s="204"/>
      <c r="F394" s="6"/>
      <c r="G394" s="25"/>
    </row>
    <row r="395" spans="1:7" x14ac:dyDescent="0.3">
      <c r="A395" s="201"/>
      <c r="B395" s="202"/>
      <c r="C395" s="203" t="s">
        <v>1169</v>
      </c>
      <c r="D395" s="156"/>
      <c r="E395" s="204"/>
      <c r="F395" s="6"/>
      <c r="G395" s="25"/>
    </row>
    <row r="396" spans="1:7" x14ac:dyDescent="0.3">
      <c r="A396" s="201"/>
      <c r="B396" s="202"/>
      <c r="C396" s="203" t="s">
        <v>1170</v>
      </c>
      <c r="D396" s="156"/>
      <c r="E396" s="204"/>
      <c r="F396" s="6"/>
      <c r="G396" s="25"/>
    </row>
    <row r="397" spans="1:7" x14ac:dyDescent="0.3">
      <c r="A397" s="201"/>
      <c r="B397" s="202"/>
      <c r="C397" s="203" t="s">
        <v>1171</v>
      </c>
      <c r="D397" s="156" t="s">
        <v>1173</v>
      </c>
      <c r="E397" s="204" t="s">
        <v>1032</v>
      </c>
      <c r="F397" s="6"/>
      <c r="G397" s="25"/>
    </row>
    <row r="398" spans="1:7" x14ac:dyDescent="0.3">
      <c r="A398" s="201"/>
      <c r="B398" s="202"/>
      <c r="C398" s="203"/>
      <c r="D398" s="156"/>
      <c r="E398" s="204"/>
      <c r="F398" s="6"/>
      <c r="G398" s="25"/>
    </row>
    <row r="399" spans="1:7" x14ac:dyDescent="0.3">
      <c r="A399" s="201" t="s">
        <v>1469</v>
      </c>
      <c r="B399" s="202"/>
      <c r="C399" s="203" t="s">
        <v>1174</v>
      </c>
      <c r="D399" s="156"/>
      <c r="E399" s="204"/>
      <c r="F399" s="6"/>
      <c r="G399" s="25"/>
    </row>
    <row r="400" spans="1:7" x14ac:dyDescent="0.3">
      <c r="A400" s="201"/>
      <c r="B400" s="202"/>
      <c r="C400" s="203" t="s">
        <v>1175</v>
      </c>
      <c r="D400" s="156" t="s">
        <v>1173</v>
      </c>
      <c r="E400" s="204" t="s">
        <v>1032</v>
      </c>
      <c r="F400" s="6"/>
      <c r="G400" s="25"/>
    </row>
    <row r="401" spans="1:7" x14ac:dyDescent="0.3">
      <c r="A401" s="201"/>
      <c r="B401" s="202"/>
      <c r="C401" s="158"/>
      <c r="D401" s="156"/>
      <c r="E401" s="204"/>
      <c r="F401" s="6"/>
      <c r="G401" s="25"/>
    </row>
    <row r="402" spans="1:7" x14ac:dyDescent="0.3">
      <c r="A402" s="201" t="s">
        <v>1470</v>
      </c>
      <c r="B402" s="202"/>
      <c r="C402" s="203" t="s">
        <v>1176</v>
      </c>
      <c r="D402" s="156" t="s">
        <v>1173</v>
      </c>
      <c r="E402" s="204" t="s">
        <v>1032</v>
      </c>
      <c r="F402" s="6"/>
      <c r="G402" s="25"/>
    </row>
    <row r="403" spans="1:7" x14ac:dyDescent="0.3">
      <c r="A403" s="201"/>
      <c r="B403" s="202"/>
      <c r="C403" s="158"/>
      <c r="D403" s="156"/>
      <c r="E403" s="204"/>
      <c r="F403" s="6"/>
      <c r="G403" s="25"/>
    </row>
    <row r="404" spans="1:7" x14ac:dyDescent="0.3">
      <c r="A404" s="201" t="s">
        <v>1471</v>
      </c>
      <c r="B404" s="202"/>
      <c r="C404" s="203" t="s">
        <v>1177</v>
      </c>
      <c r="D404" s="156" t="s">
        <v>1173</v>
      </c>
      <c r="E404" s="204" t="s">
        <v>1032</v>
      </c>
      <c r="F404" s="6"/>
      <c r="G404" s="25"/>
    </row>
    <row r="405" spans="1:7" x14ac:dyDescent="0.3">
      <c r="A405" s="201"/>
      <c r="B405" s="202"/>
      <c r="C405" s="158"/>
      <c r="D405" s="156"/>
      <c r="E405" s="204"/>
      <c r="F405" s="6"/>
      <c r="G405" s="25"/>
    </row>
    <row r="406" spans="1:7" x14ac:dyDescent="0.3">
      <c r="A406" s="201"/>
      <c r="B406" s="202"/>
      <c r="C406" s="203"/>
      <c r="D406" s="156"/>
      <c r="E406" s="204"/>
      <c r="F406" s="6"/>
      <c r="G406" s="25"/>
    </row>
    <row r="407" spans="1:7" x14ac:dyDescent="0.3">
      <c r="A407" s="201"/>
      <c r="B407" s="202"/>
      <c r="C407" s="158"/>
      <c r="D407" s="156"/>
      <c r="E407" s="204"/>
      <c r="F407" s="6"/>
      <c r="G407" s="25"/>
    </row>
    <row r="408" spans="1:7" x14ac:dyDescent="0.3">
      <c r="A408" s="201"/>
      <c r="B408" s="202"/>
      <c r="C408" s="158"/>
      <c r="D408" s="156"/>
      <c r="E408" s="204"/>
      <c r="F408" s="6"/>
      <c r="G408" s="25"/>
    </row>
    <row r="409" spans="1:7" x14ac:dyDescent="0.3">
      <c r="A409" s="201"/>
      <c r="B409" s="202"/>
      <c r="C409" s="158"/>
      <c r="D409" s="156"/>
      <c r="E409" s="204"/>
      <c r="F409" s="6"/>
      <c r="G409" s="25"/>
    </row>
    <row r="410" spans="1:7" x14ac:dyDescent="0.3">
      <c r="A410" s="201"/>
      <c r="B410" s="202"/>
      <c r="C410" s="203"/>
      <c r="D410" s="206"/>
      <c r="E410" s="204"/>
      <c r="F410" s="6"/>
      <c r="G410" s="25"/>
    </row>
    <row r="411" spans="1:7" x14ac:dyDescent="0.3">
      <c r="A411" s="201"/>
      <c r="B411" s="202"/>
      <c r="C411" s="203"/>
      <c r="D411" s="206"/>
      <c r="E411" s="204"/>
      <c r="F411" s="6"/>
      <c r="G411" s="25"/>
    </row>
    <row r="412" spans="1:7" x14ac:dyDescent="0.3">
      <c r="A412" s="201"/>
      <c r="B412" s="202"/>
      <c r="C412" s="203"/>
      <c r="D412" s="206"/>
      <c r="E412" s="204"/>
      <c r="F412" s="6"/>
      <c r="G412" s="25"/>
    </row>
    <row r="413" spans="1:7" x14ac:dyDescent="0.3">
      <c r="A413" s="201"/>
      <c r="B413" s="202"/>
      <c r="C413" s="203"/>
      <c r="D413" s="206"/>
      <c r="E413" s="204"/>
      <c r="F413" s="6"/>
      <c r="G413" s="25"/>
    </row>
    <row r="414" spans="1:7" x14ac:dyDescent="0.3">
      <c r="A414" s="201"/>
      <c r="B414" s="202"/>
      <c r="C414" s="203"/>
      <c r="D414" s="156"/>
      <c r="E414" s="204"/>
      <c r="F414" s="6"/>
      <c r="G414" s="25"/>
    </row>
    <row r="415" spans="1:7" x14ac:dyDescent="0.3">
      <c r="A415" s="201"/>
      <c r="B415" s="202"/>
      <c r="C415" s="203"/>
      <c r="D415" s="206"/>
      <c r="E415" s="204"/>
      <c r="F415" s="6"/>
      <c r="G415" s="25"/>
    </row>
    <row r="416" spans="1:7" x14ac:dyDescent="0.3">
      <c r="A416" s="201"/>
      <c r="B416" s="202"/>
      <c r="C416" s="203"/>
      <c r="D416" s="156"/>
      <c r="E416" s="204"/>
      <c r="F416" s="6"/>
      <c r="G416" s="25"/>
    </row>
    <row r="417" spans="1:7" x14ac:dyDescent="0.3">
      <c r="A417" s="201"/>
      <c r="B417" s="202"/>
      <c r="C417" s="203"/>
      <c r="D417" s="206"/>
      <c r="E417" s="204"/>
      <c r="F417" s="6"/>
      <c r="G417" s="25"/>
    </row>
    <row r="418" spans="1:7" x14ac:dyDescent="0.3">
      <c r="A418" s="201"/>
      <c r="B418" s="202"/>
      <c r="C418" s="203"/>
      <c r="D418" s="206"/>
      <c r="E418" s="204"/>
      <c r="F418" s="6"/>
      <c r="G418" s="25"/>
    </row>
    <row r="419" spans="1:7" x14ac:dyDescent="0.3">
      <c r="A419" s="201"/>
      <c r="B419" s="202"/>
      <c r="C419" s="203"/>
      <c r="D419" s="206"/>
      <c r="E419" s="204"/>
      <c r="F419" s="6"/>
      <c r="G419" s="25"/>
    </row>
    <row r="420" spans="1:7" x14ac:dyDescent="0.3">
      <c r="A420" s="201"/>
      <c r="B420" s="202"/>
      <c r="C420" s="203"/>
      <c r="D420" s="156"/>
      <c r="E420" s="204"/>
      <c r="F420" s="6"/>
      <c r="G420" s="25"/>
    </row>
    <row r="421" spans="1:7" x14ac:dyDescent="0.3">
      <c r="A421" s="201"/>
      <c r="B421" s="202"/>
      <c r="C421" s="158"/>
      <c r="D421" s="156"/>
      <c r="E421" s="204"/>
      <c r="F421" s="6"/>
      <c r="G421" s="25"/>
    </row>
    <row r="422" spans="1:7" x14ac:dyDescent="0.3">
      <c r="A422" s="201"/>
      <c r="B422" s="202"/>
      <c r="C422" s="203"/>
      <c r="D422" s="156"/>
      <c r="E422" s="204"/>
      <c r="F422" s="6"/>
      <c r="G422" s="25"/>
    </row>
    <row r="423" spans="1:7" x14ac:dyDescent="0.3">
      <c r="A423" s="201"/>
      <c r="B423" s="202"/>
      <c r="C423" s="203"/>
      <c r="D423" s="206"/>
      <c r="E423" s="204"/>
      <c r="F423" s="6"/>
      <c r="G423" s="25"/>
    </row>
    <row r="424" spans="1:7" x14ac:dyDescent="0.3">
      <c r="A424" s="201"/>
      <c r="B424" s="202"/>
      <c r="C424" s="158"/>
      <c r="D424" s="156"/>
      <c r="E424" s="204"/>
      <c r="F424" s="6"/>
      <c r="G424" s="25"/>
    </row>
    <row r="425" spans="1:7" x14ac:dyDescent="0.3">
      <c r="A425" s="201"/>
      <c r="B425" s="202"/>
      <c r="C425" s="158"/>
      <c r="D425" s="156"/>
      <c r="E425" s="204"/>
      <c r="F425" s="6"/>
      <c r="G425" s="25"/>
    </row>
    <row r="426" spans="1:7" ht="15" thickBot="1" x14ac:dyDescent="0.35">
      <c r="A426" s="201"/>
      <c r="B426" s="202"/>
      <c r="C426" s="203"/>
      <c r="D426" s="156"/>
      <c r="E426" s="204"/>
      <c r="F426" s="6"/>
      <c r="G426" s="25"/>
    </row>
    <row r="427" spans="1:7" ht="18" thickBot="1" x14ac:dyDescent="0.35">
      <c r="A427" s="512" t="s">
        <v>1270</v>
      </c>
      <c r="B427" s="513"/>
      <c r="C427" s="513"/>
      <c r="D427" s="513"/>
      <c r="E427" s="513"/>
      <c r="F427" s="513"/>
      <c r="G427" s="427"/>
    </row>
    <row r="428" spans="1:7" ht="18" thickBot="1" x14ac:dyDescent="0.35">
      <c r="A428" s="431">
        <f>A368+1</f>
        <v>46</v>
      </c>
      <c r="B428" s="432"/>
      <c r="C428" s="432"/>
      <c r="D428" s="432"/>
      <c r="E428" s="432"/>
      <c r="F428" s="432"/>
      <c r="G428" s="433"/>
    </row>
    <row r="429" spans="1:7" ht="15" x14ac:dyDescent="0.3">
      <c r="A429" s="141"/>
      <c r="B429" s="141"/>
      <c r="C429" s="141"/>
      <c r="D429" s="141"/>
      <c r="E429" s="143"/>
      <c r="F429" s="141"/>
      <c r="G429" s="141"/>
    </row>
    <row r="430" spans="1:7" ht="15" x14ac:dyDescent="0.3">
      <c r="A430" s="141"/>
      <c r="B430" s="141"/>
      <c r="C430" s="141"/>
      <c r="D430" s="141"/>
      <c r="E430" s="143"/>
      <c r="F430" s="141"/>
      <c r="G430" s="141"/>
    </row>
    <row r="431" spans="1:7" ht="15" x14ac:dyDescent="0.3">
      <c r="A431" s="141"/>
      <c r="B431" s="141"/>
      <c r="C431" s="141"/>
      <c r="D431" s="141"/>
      <c r="E431" s="143"/>
      <c r="F431" s="141"/>
      <c r="G431" s="141"/>
    </row>
    <row r="432" spans="1:7" ht="15" x14ac:dyDescent="0.3">
      <c r="A432" s="141"/>
      <c r="B432" s="141"/>
      <c r="C432" s="141"/>
      <c r="D432" s="141"/>
      <c r="E432" s="143"/>
      <c r="F432" s="141"/>
      <c r="G432" s="141"/>
    </row>
  </sheetData>
  <mergeCells count="48">
    <mergeCell ref="A131:F131"/>
    <mergeCell ref="A181:F181"/>
    <mergeCell ref="A182:G182"/>
    <mergeCell ref="A242:F242"/>
    <mergeCell ref="A243:G243"/>
    <mergeCell ref="A428:G428"/>
    <mergeCell ref="A427:F427"/>
    <mergeCell ref="A306:F306"/>
    <mergeCell ref="A307:G307"/>
    <mergeCell ref="C317:C318"/>
    <mergeCell ref="D317:D318"/>
    <mergeCell ref="A381:F381"/>
    <mergeCell ref="A367:F367"/>
    <mergeCell ref="A368:G368"/>
    <mergeCell ref="C377:C378"/>
    <mergeCell ref="D377:D378"/>
    <mergeCell ref="E377:E378"/>
    <mergeCell ref="F377:F378"/>
    <mergeCell ref="A253:F253"/>
    <mergeCell ref="E317:E318"/>
    <mergeCell ref="F317:F318"/>
    <mergeCell ref="A321:F321"/>
    <mergeCell ref="C191:C192"/>
    <mergeCell ref="D191:D192"/>
    <mergeCell ref="E191:E192"/>
    <mergeCell ref="F191:F192"/>
    <mergeCell ref="A195:F195"/>
    <mergeCell ref="C249:C250"/>
    <mergeCell ref="D249:D250"/>
    <mergeCell ref="E249:E250"/>
    <mergeCell ref="F249:F250"/>
    <mergeCell ref="A120:F120"/>
    <mergeCell ref="A121:G121"/>
    <mergeCell ref="C127:C128"/>
    <mergeCell ref="D127:D128"/>
    <mergeCell ref="A56:G56"/>
    <mergeCell ref="C62:C63"/>
    <mergeCell ref="D62:D63"/>
    <mergeCell ref="E62:E63"/>
    <mergeCell ref="F62:F63"/>
    <mergeCell ref="A67:F67"/>
    <mergeCell ref="E127:E128"/>
    <mergeCell ref="F127:F128"/>
    <mergeCell ref="C5:C6"/>
    <mergeCell ref="D5:D6"/>
    <mergeCell ref="E5:E6"/>
    <mergeCell ref="F5:F6"/>
    <mergeCell ref="A55:F55"/>
  </mergeCells>
  <phoneticPr fontId="41" type="noConversion"/>
  <pageMargins left="0.7" right="0.7" top="0.75" bottom="0.75" header="0.3" footer="0.3"/>
  <pageSetup paperSize="9" scale="60" fitToHeight="0" orientation="portrait" r:id="rId1"/>
  <rowBreaks count="6" manualBreakCount="6">
    <brk id="60" max="6" man="1"/>
    <brk id="125" max="6" man="1"/>
    <brk id="186" max="6" man="1"/>
    <brk id="247" max="6" man="1"/>
    <brk id="311" max="6" man="1"/>
    <brk id="372" max="6"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F1AC-C0BA-4DA9-ACE1-2FFA857F3240}">
  <sheetPr>
    <tabColor rgb="FF00FF00"/>
    <pageSetUpPr fitToPage="1"/>
  </sheetPr>
  <dimension ref="A1:G42"/>
  <sheetViews>
    <sheetView tabSelected="1" view="pageBreakPreview" topLeftCell="A22" zoomScale="90" zoomScaleNormal="60" zoomScaleSheetLayoutView="90" workbookViewId="0">
      <selection activeCell="H46" sqref="H46"/>
    </sheetView>
  </sheetViews>
  <sheetFormatPr defaultColWidth="9.109375" defaultRowHeight="15" x14ac:dyDescent="0.25"/>
  <cols>
    <col min="1" max="1" width="21.6640625" style="115" customWidth="1"/>
    <col min="2" max="2" width="86.5546875" style="115" customWidth="1"/>
    <col min="3" max="3" width="31" style="115" customWidth="1"/>
    <col min="4" max="5" width="9.109375" style="115"/>
    <col min="6" max="6" width="20.44140625" style="115" hidden="1" customWidth="1"/>
    <col min="7" max="7" width="31" style="115" hidden="1" customWidth="1"/>
    <col min="8" max="16384" width="9.109375" style="115"/>
  </cols>
  <sheetData>
    <row r="1" spans="1:7" ht="21" customHeight="1" thickBot="1" x14ac:dyDescent="0.3">
      <c r="A1" s="52" t="str">
        <f>Works!A1</f>
        <v>CONTRACT JW14402</v>
      </c>
      <c r="B1" s="196"/>
      <c r="C1" s="332" t="str">
        <f>Works!F1</f>
        <v>Date :08/09/2025</v>
      </c>
    </row>
    <row r="2" spans="1:7" ht="52.5" customHeight="1" x14ac:dyDescent="0.25">
      <c r="A2" s="314" t="s">
        <v>0</v>
      </c>
      <c r="B2" s="27"/>
      <c r="C2" s="30"/>
    </row>
    <row r="3" spans="1:7" ht="21" customHeight="1" thickBot="1" x14ac:dyDescent="0.3">
      <c r="A3" s="523" t="s">
        <v>1202</v>
      </c>
      <c r="B3" s="524"/>
      <c r="C3" s="525"/>
    </row>
    <row r="4" spans="1:7" ht="9.9" customHeight="1" thickBot="1" x14ac:dyDescent="0.3">
      <c r="A4" s="37"/>
      <c r="B4" s="37"/>
      <c r="C4" s="354"/>
    </row>
    <row r="5" spans="1:7" ht="30" customHeight="1" thickBot="1" x14ac:dyDescent="0.3">
      <c r="A5" s="315" t="s">
        <v>989</v>
      </c>
      <c r="B5" s="351"/>
      <c r="C5" s="355"/>
      <c r="F5" s="130"/>
    </row>
    <row r="6" spans="1:7" ht="23.25" customHeight="1" thickBot="1" x14ac:dyDescent="0.3">
      <c r="A6" s="419"/>
      <c r="B6" s="421" t="s">
        <v>1666</v>
      </c>
      <c r="C6" s="422" t="s">
        <v>1007</v>
      </c>
      <c r="F6" s="130"/>
    </row>
    <row r="7" spans="1:7" ht="24.9" customHeight="1" x14ac:dyDescent="0.5">
      <c r="A7" s="423" t="s">
        <v>13</v>
      </c>
      <c r="B7" s="418" t="s">
        <v>14</v>
      </c>
      <c r="C7" s="420"/>
      <c r="F7" s="197"/>
      <c r="G7" s="130">
        <v>24900000</v>
      </c>
    </row>
    <row r="8" spans="1:7" ht="24.9" customHeight="1" x14ac:dyDescent="0.5">
      <c r="A8" s="423" t="s">
        <v>70</v>
      </c>
      <c r="B8" s="424" t="s">
        <v>72</v>
      </c>
      <c r="C8" s="356"/>
      <c r="F8" s="197"/>
      <c r="G8" s="130">
        <v>1500000</v>
      </c>
    </row>
    <row r="9" spans="1:7" ht="24.9" customHeight="1" x14ac:dyDescent="0.5">
      <c r="A9" s="423" t="s">
        <v>231</v>
      </c>
      <c r="B9" s="424" t="s">
        <v>232</v>
      </c>
      <c r="C9" s="356"/>
      <c r="F9" s="197"/>
      <c r="G9" s="130">
        <v>21300000</v>
      </c>
    </row>
    <row r="10" spans="1:7" ht="24.9" customHeight="1" x14ac:dyDescent="0.5">
      <c r="A10" s="423" t="s">
        <v>536</v>
      </c>
      <c r="B10" s="424" t="s">
        <v>537</v>
      </c>
      <c r="C10" s="356"/>
      <c r="F10" s="197"/>
      <c r="G10" s="130">
        <v>3850000</v>
      </c>
    </row>
    <row r="11" spans="1:7" ht="24.9" customHeight="1" x14ac:dyDescent="0.5">
      <c r="A11" s="423" t="s">
        <v>632</v>
      </c>
      <c r="B11" s="424" t="s">
        <v>633</v>
      </c>
      <c r="C11" s="356"/>
      <c r="F11" s="197"/>
      <c r="G11" s="130">
        <v>3000000</v>
      </c>
    </row>
    <row r="12" spans="1:7" ht="24.9" customHeight="1" x14ac:dyDescent="0.5">
      <c r="A12" s="423" t="s">
        <v>659</v>
      </c>
      <c r="B12" s="424" t="s">
        <v>660</v>
      </c>
      <c r="C12" s="356"/>
      <c r="F12" s="197"/>
      <c r="G12" s="130">
        <v>1650000</v>
      </c>
    </row>
    <row r="13" spans="1:7" ht="24.9" customHeight="1" x14ac:dyDescent="0.5">
      <c r="A13" s="423" t="s">
        <v>705</v>
      </c>
      <c r="B13" s="424" t="s">
        <v>706</v>
      </c>
      <c r="C13" s="356"/>
      <c r="F13" s="197"/>
      <c r="G13" s="130">
        <v>10000000</v>
      </c>
    </row>
    <row r="14" spans="1:7" ht="24.9" customHeight="1" x14ac:dyDescent="0.5">
      <c r="A14" s="423" t="s">
        <v>845</v>
      </c>
      <c r="B14" s="424" t="s">
        <v>846</v>
      </c>
      <c r="C14" s="356"/>
      <c r="F14" s="197"/>
      <c r="G14" s="130">
        <v>5200000</v>
      </c>
    </row>
    <row r="15" spans="1:7" ht="24.9" customHeight="1" x14ac:dyDescent="0.5">
      <c r="A15" s="423" t="s">
        <v>902</v>
      </c>
      <c r="B15" s="424" t="s">
        <v>903</v>
      </c>
      <c r="C15" s="356"/>
      <c r="F15" s="197"/>
      <c r="G15" s="130">
        <v>2100000</v>
      </c>
    </row>
    <row r="16" spans="1:7" ht="24.9" customHeight="1" x14ac:dyDescent="0.5">
      <c r="A16" s="423" t="s">
        <v>964</v>
      </c>
      <c r="B16" s="424" t="s">
        <v>965</v>
      </c>
      <c r="C16" s="356"/>
      <c r="F16" s="197"/>
      <c r="G16" s="130">
        <v>1200000</v>
      </c>
    </row>
    <row r="17" spans="1:7" ht="24.9" customHeight="1" x14ac:dyDescent="0.5">
      <c r="A17" s="423" t="s">
        <v>990</v>
      </c>
      <c r="B17" s="424" t="s">
        <v>1272</v>
      </c>
      <c r="C17" s="356"/>
      <c r="F17" s="197"/>
      <c r="G17" s="130">
        <v>3700000</v>
      </c>
    </row>
    <row r="18" spans="1:7" ht="25.5" customHeight="1" x14ac:dyDescent="0.5">
      <c r="A18" s="423" t="s">
        <v>1260</v>
      </c>
      <c r="B18" s="425" t="s">
        <v>1667</v>
      </c>
      <c r="C18" s="356"/>
      <c r="F18" s="197"/>
      <c r="G18" s="130">
        <v>8300000</v>
      </c>
    </row>
    <row r="19" spans="1:7" ht="24.9" customHeight="1" x14ac:dyDescent="0.5">
      <c r="A19" s="317"/>
      <c r="B19" s="352"/>
      <c r="C19" s="356"/>
      <c r="F19" s="197"/>
      <c r="G19" s="130">
        <v>4000000</v>
      </c>
    </row>
    <row r="20" spans="1:7" ht="24.9" customHeight="1" x14ac:dyDescent="0.5">
      <c r="A20" s="317"/>
      <c r="B20" s="352"/>
      <c r="C20" s="356"/>
      <c r="F20" s="197"/>
      <c r="G20" s="130"/>
    </row>
    <row r="21" spans="1:7" ht="24.9" customHeight="1" x14ac:dyDescent="0.5">
      <c r="A21" s="316"/>
      <c r="B21" s="352"/>
      <c r="C21" s="356"/>
      <c r="F21" s="197"/>
      <c r="G21" s="130"/>
    </row>
    <row r="22" spans="1:7" ht="9.9" customHeight="1" thickBot="1" x14ac:dyDescent="0.55000000000000004">
      <c r="A22" s="45"/>
      <c r="B22" s="318"/>
      <c r="C22" s="357"/>
      <c r="G22" s="130"/>
    </row>
    <row r="23" spans="1:7" ht="24.9" customHeight="1" thickBot="1" x14ac:dyDescent="0.55000000000000004">
      <c r="A23" s="514" t="s">
        <v>991</v>
      </c>
      <c r="B23" s="515"/>
      <c r="C23" s="358"/>
      <c r="F23" s="198"/>
      <c r="G23" s="199">
        <f>SUM(G7:G21)</f>
        <v>90700000</v>
      </c>
    </row>
    <row r="24" spans="1:7" ht="10.5" customHeight="1" x14ac:dyDescent="0.5">
      <c r="A24" s="45"/>
      <c r="B24" s="318"/>
      <c r="C24" s="357"/>
      <c r="F24" s="130"/>
      <c r="G24" s="199"/>
    </row>
    <row r="25" spans="1:7" ht="24" customHeight="1" x14ac:dyDescent="0.5">
      <c r="A25" s="516" t="s">
        <v>1571</v>
      </c>
      <c r="B25" s="517"/>
      <c r="C25" s="359"/>
      <c r="F25" s="198"/>
      <c r="G25" s="199"/>
    </row>
    <row r="26" spans="1:7" ht="10.5" customHeight="1" thickBot="1" x14ac:dyDescent="0.55000000000000004">
      <c r="A26" s="319"/>
      <c r="B26" s="320"/>
      <c r="C26" s="357"/>
      <c r="F26" s="130"/>
      <c r="G26" s="199"/>
    </row>
    <row r="27" spans="1:7" ht="24" customHeight="1" thickBot="1" x14ac:dyDescent="0.55000000000000004">
      <c r="A27" s="518" t="s">
        <v>992</v>
      </c>
      <c r="B27" s="519"/>
      <c r="C27" s="358"/>
      <c r="F27" s="198"/>
      <c r="G27" s="199">
        <f>G23+G25</f>
        <v>90700000</v>
      </c>
    </row>
    <row r="28" spans="1:7" ht="12" customHeight="1" x14ac:dyDescent="0.5">
      <c r="A28" s="321"/>
      <c r="B28" s="286"/>
      <c r="C28" s="360"/>
      <c r="F28" s="130"/>
      <c r="G28" s="199"/>
    </row>
    <row r="29" spans="1:7" ht="25.5" customHeight="1" x14ac:dyDescent="0.5">
      <c r="A29" s="516" t="s">
        <v>1572</v>
      </c>
      <c r="B29" s="517"/>
      <c r="C29" s="361"/>
      <c r="F29" s="130"/>
      <c r="G29" s="199"/>
    </row>
    <row r="30" spans="1:7" ht="10.5" customHeight="1" thickBot="1" x14ac:dyDescent="0.55000000000000004">
      <c r="A30" s="322"/>
      <c r="B30" s="285"/>
      <c r="C30" s="362"/>
      <c r="F30" s="130"/>
      <c r="G30" s="199"/>
    </row>
    <row r="31" spans="1:7" ht="25.5" customHeight="1" thickBot="1" x14ac:dyDescent="0.55000000000000004">
      <c r="A31" s="514" t="s">
        <v>992</v>
      </c>
      <c r="B31" s="526"/>
      <c r="C31" s="358"/>
      <c r="F31" s="130"/>
      <c r="G31" s="199">
        <f>G27+G29</f>
        <v>90700000</v>
      </c>
    </row>
    <row r="32" spans="1:7" ht="10.5" customHeight="1" x14ac:dyDescent="0.5">
      <c r="A32" s="323"/>
      <c r="B32" s="257"/>
      <c r="C32" s="360"/>
      <c r="F32" s="130"/>
      <c r="G32" s="199"/>
    </row>
    <row r="33" spans="1:7" ht="24.9" customHeight="1" x14ac:dyDescent="0.5">
      <c r="A33" s="324" t="s">
        <v>995</v>
      </c>
      <c r="B33" s="353"/>
      <c r="C33" s="360"/>
      <c r="F33" s="198"/>
      <c r="G33" s="199">
        <f>G27*0.15</f>
        <v>13605000</v>
      </c>
    </row>
    <row r="34" spans="1:7" ht="9.9" customHeight="1" thickBot="1" x14ac:dyDescent="0.55000000000000004">
      <c r="A34" s="45"/>
      <c r="B34" s="318"/>
      <c r="C34" s="357"/>
      <c r="F34" s="130"/>
      <c r="G34" s="199"/>
    </row>
    <row r="35" spans="1:7" ht="24.9" customHeight="1" thickBot="1" x14ac:dyDescent="0.55000000000000004">
      <c r="A35" s="428" t="s">
        <v>993</v>
      </c>
      <c r="B35" s="429"/>
      <c r="C35" s="430"/>
      <c r="F35" s="198"/>
      <c r="G35" s="199">
        <f>G27+G33</f>
        <v>104305000</v>
      </c>
    </row>
    <row r="36" spans="1:7" ht="18" customHeight="1" x14ac:dyDescent="0.25">
      <c r="A36" s="325"/>
      <c r="B36" s="326"/>
      <c r="C36" s="327"/>
      <c r="F36" s="130"/>
    </row>
    <row r="37" spans="1:7" ht="9.9" customHeight="1" thickBot="1" x14ac:dyDescent="0.3">
      <c r="A37" s="45"/>
      <c r="B37" s="46"/>
      <c r="C37" s="47"/>
    </row>
    <row r="38" spans="1:7" ht="36" customHeight="1" thickBot="1" x14ac:dyDescent="0.3">
      <c r="A38" s="520">
        <v>47</v>
      </c>
      <c r="B38" s="521"/>
      <c r="C38" s="522"/>
    </row>
    <row r="39" spans="1:7" x14ac:dyDescent="0.25">
      <c r="A39" s="141"/>
      <c r="B39" s="141"/>
      <c r="C39" s="141"/>
    </row>
    <row r="40" spans="1:7" x14ac:dyDescent="0.25">
      <c r="A40" s="141"/>
      <c r="B40" s="141"/>
      <c r="C40" s="141"/>
    </row>
    <row r="41" spans="1:7" x14ac:dyDescent="0.25">
      <c r="A41" s="141"/>
      <c r="B41" s="141"/>
      <c r="C41" s="141"/>
    </row>
    <row r="42" spans="1:7" x14ac:dyDescent="0.25">
      <c r="A42" s="141"/>
      <c r="B42" s="141"/>
      <c r="C42" s="141"/>
    </row>
  </sheetData>
  <mergeCells count="7">
    <mergeCell ref="A23:B23"/>
    <mergeCell ref="A25:B25"/>
    <mergeCell ref="A27:B27"/>
    <mergeCell ref="A38:C38"/>
    <mergeCell ref="A3:C3"/>
    <mergeCell ref="A29:B29"/>
    <mergeCell ref="A31:B31"/>
  </mergeCells>
  <pageMargins left="0.7" right="0.7" top="0.75" bottom="0.75" header="0.3" footer="0.3"/>
  <pageSetup paperSize="9" scale="62" fitToHeight="0" orientation="portrait" r:id="rId1"/>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43E0-D2AF-4C3B-9064-6613654136FF}">
  <sheetPr>
    <tabColor rgb="FFFF00FF"/>
    <pageSetUpPr fitToPage="1"/>
  </sheetPr>
  <dimension ref="A1:J471"/>
  <sheetViews>
    <sheetView view="pageBreakPreview" topLeftCell="A91" zoomScale="85" zoomScaleNormal="100" zoomScaleSheetLayoutView="85" workbookViewId="0">
      <selection activeCell="G117" sqref="A117:G117"/>
    </sheetView>
  </sheetViews>
  <sheetFormatPr defaultColWidth="10.33203125" defaultRowHeight="15" x14ac:dyDescent="0.25"/>
  <cols>
    <col min="1" max="1" width="9.6640625" style="54" customWidth="1"/>
    <col min="2" max="2" width="10.6640625" style="54" customWidth="1"/>
    <col min="3" max="3" width="77.6640625" style="54" customWidth="1"/>
    <col min="4" max="4" width="6.6640625" style="54" customWidth="1"/>
    <col min="5" max="5" width="8.6640625" style="85" customWidth="1"/>
    <col min="6" max="6" width="13.6640625" style="54" customWidth="1"/>
    <col min="7" max="7" width="15.6640625" style="54" customWidth="1"/>
    <col min="8" max="8" width="10.33203125" style="54"/>
    <col min="9" max="9" width="15" style="54" hidden="1" customWidth="1"/>
    <col min="10" max="10" width="18.109375" style="54" hidden="1" customWidth="1"/>
    <col min="11" max="38" width="0" style="54" hidden="1" customWidth="1"/>
    <col min="39" max="16384" width="10.33203125" style="54"/>
  </cols>
  <sheetData>
    <row r="1" spans="1:9" ht="21.9" customHeight="1" x14ac:dyDescent="0.3">
      <c r="A1" s="52" t="str">
        <f>Works!A1</f>
        <v>CONTRACT JW14402</v>
      </c>
      <c r="B1" s="26"/>
      <c r="C1" s="26"/>
      <c r="D1" s="27"/>
      <c r="E1" s="53"/>
      <c r="F1" s="29" t="str">
        <f>Works!F1</f>
        <v>Date :08/09/2025</v>
      </c>
      <c r="G1" s="30"/>
      <c r="I1" s="230">
        <v>0.4</v>
      </c>
    </row>
    <row r="2" spans="1:9" ht="48.75" customHeight="1" x14ac:dyDescent="0.25">
      <c r="A2" s="55" t="s">
        <v>0</v>
      </c>
      <c r="B2" s="31"/>
      <c r="C2" s="31"/>
      <c r="D2" s="31"/>
      <c r="E2" s="56"/>
      <c r="F2" s="32"/>
      <c r="G2" s="33"/>
    </row>
    <row r="3" spans="1:9" ht="21.9" customHeight="1" thickBot="1" x14ac:dyDescent="0.3">
      <c r="A3" s="57" t="str">
        <f>Works!A3</f>
        <v>Turffontein Corridors of Freedom - Water Upgrade (Forest Hill New Tower and Pumpstation)</v>
      </c>
      <c r="B3" s="34"/>
      <c r="C3" s="34"/>
      <c r="D3" s="35"/>
      <c r="E3" s="58"/>
      <c r="F3" s="35"/>
      <c r="G3" s="36"/>
    </row>
    <row r="4" spans="1:9" ht="9.9" customHeight="1" thickBot="1" x14ac:dyDescent="0.3">
      <c r="A4" s="37"/>
      <c r="B4" s="37"/>
      <c r="C4" s="37"/>
      <c r="D4" s="37"/>
      <c r="E4" s="59"/>
      <c r="F4" s="60"/>
      <c r="G4" s="37"/>
    </row>
    <row r="5" spans="1:9" ht="18" customHeight="1" x14ac:dyDescent="0.25">
      <c r="A5" s="215" t="s">
        <v>2</v>
      </c>
      <c r="B5" s="217" t="s">
        <v>3</v>
      </c>
      <c r="C5" s="459" t="s">
        <v>4</v>
      </c>
      <c r="D5" s="461" t="s">
        <v>5</v>
      </c>
      <c r="E5" s="463" t="s">
        <v>6</v>
      </c>
      <c r="F5" s="465" t="s">
        <v>7</v>
      </c>
      <c r="G5" s="213" t="s">
        <v>8</v>
      </c>
    </row>
    <row r="6" spans="1:9" ht="18" customHeight="1" thickBot="1" x14ac:dyDescent="0.3">
      <c r="A6" s="216" t="s">
        <v>9</v>
      </c>
      <c r="B6" s="218" t="s">
        <v>10</v>
      </c>
      <c r="C6" s="460"/>
      <c r="D6" s="462"/>
      <c r="E6" s="464"/>
      <c r="F6" s="466"/>
      <c r="G6" s="214" t="s">
        <v>11</v>
      </c>
    </row>
    <row r="7" spans="1:9" ht="21.9" customHeight="1" x14ac:dyDescent="0.25">
      <c r="A7" s="45"/>
      <c r="B7" s="61" t="s">
        <v>12</v>
      </c>
      <c r="C7" s="62" t="s">
        <v>13</v>
      </c>
      <c r="D7" s="46"/>
      <c r="E7" s="63"/>
      <c r="F7" s="46"/>
      <c r="G7" s="47"/>
    </row>
    <row r="8" spans="1:9" ht="21.9" customHeight="1" thickBot="1" x14ac:dyDescent="0.3">
      <c r="A8" s="45"/>
      <c r="B8" s="61">
        <v>1200</v>
      </c>
      <c r="C8" s="64" t="s">
        <v>14</v>
      </c>
      <c r="D8" s="46"/>
      <c r="E8" s="63"/>
      <c r="F8" s="46"/>
      <c r="G8" s="47"/>
    </row>
    <row r="9" spans="1:9" ht="17.100000000000001" customHeight="1" x14ac:dyDescent="0.25">
      <c r="A9" s="65" t="s">
        <v>15</v>
      </c>
      <c r="B9" s="66"/>
      <c r="C9" s="67" t="s">
        <v>16</v>
      </c>
      <c r="D9" s="66"/>
      <c r="E9" s="66"/>
      <c r="F9" s="68"/>
      <c r="G9" s="69"/>
    </row>
    <row r="10" spans="1:9" ht="17.100000000000001" customHeight="1" x14ac:dyDescent="0.25">
      <c r="A10" s="201"/>
      <c r="B10" s="202"/>
      <c r="C10" s="203"/>
      <c r="D10" s="156"/>
      <c r="E10" s="204"/>
      <c r="F10" s="6"/>
      <c r="G10" s="25"/>
    </row>
    <row r="11" spans="1:9" ht="17.100000000000001" customHeight="1" x14ac:dyDescent="0.25">
      <c r="A11" s="201" t="s">
        <v>17</v>
      </c>
      <c r="B11" s="202" t="s">
        <v>18</v>
      </c>
      <c r="C11" s="280" t="s">
        <v>1627</v>
      </c>
      <c r="D11" s="156" t="s">
        <v>19</v>
      </c>
      <c r="E11" s="204"/>
      <c r="F11" s="6"/>
      <c r="G11" s="25"/>
    </row>
    <row r="12" spans="1:9" ht="17.100000000000001" customHeight="1" x14ac:dyDescent="0.25">
      <c r="A12" s="201"/>
      <c r="B12" s="202"/>
      <c r="C12" s="478" t="s">
        <v>1628</v>
      </c>
      <c r="D12" s="156"/>
      <c r="E12" s="204"/>
      <c r="F12" s="6"/>
      <c r="G12" s="25"/>
    </row>
    <row r="13" spans="1:9" ht="17.100000000000001" customHeight="1" x14ac:dyDescent="0.25">
      <c r="A13" s="201"/>
      <c r="B13" s="202"/>
      <c r="C13" s="478"/>
      <c r="D13" s="156"/>
      <c r="E13" s="204"/>
      <c r="F13" s="6"/>
      <c r="G13" s="25"/>
    </row>
    <row r="14" spans="1:9" ht="17.100000000000001" customHeight="1" x14ac:dyDescent="0.25">
      <c r="A14" s="201"/>
      <c r="B14" s="202"/>
      <c r="C14" s="478"/>
      <c r="D14" s="156"/>
      <c r="E14" s="204"/>
      <c r="F14" s="6"/>
      <c r="G14" s="25"/>
    </row>
    <row r="15" spans="1:9" ht="17.100000000000001" customHeight="1" x14ac:dyDescent="0.25">
      <c r="A15" s="201"/>
      <c r="B15" s="202"/>
      <c r="C15" s="478"/>
      <c r="D15" s="156"/>
      <c r="E15" s="204"/>
      <c r="F15" s="6"/>
      <c r="G15" s="25"/>
    </row>
    <row r="16" spans="1:9" ht="17.100000000000001" customHeight="1" x14ac:dyDescent="0.25">
      <c r="A16" s="201"/>
      <c r="B16" s="202"/>
      <c r="C16" s="478"/>
      <c r="D16" s="156"/>
      <c r="E16" s="204"/>
      <c r="F16" s="6"/>
      <c r="G16" s="25"/>
    </row>
    <row r="17" spans="1:9" ht="17.100000000000001" customHeight="1" x14ac:dyDescent="0.25">
      <c r="A17" s="201" t="s">
        <v>21</v>
      </c>
      <c r="C17" s="281" t="s">
        <v>1629</v>
      </c>
      <c r="D17" s="156"/>
      <c r="E17" s="204"/>
      <c r="F17" s="6"/>
      <c r="G17" s="25"/>
    </row>
    <row r="18" spans="1:9" ht="17.100000000000001" customHeight="1" x14ac:dyDescent="0.25">
      <c r="A18" s="201"/>
      <c r="C18" s="281"/>
      <c r="D18" s="156"/>
      <c r="E18" s="204"/>
      <c r="F18" s="6"/>
      <c r="G18" s="25"/>
    </row>
    <row r="19" spans="1:9" ht="17.100000000000001" customHeight="1" x14ac:dyDescent="0.25">
      <c r="A19" s="201" t="s">
        <v>1630</v>
      </c>
      <c r="B19" s="202" t="s">
        <v>20</v>
      </c>
      <c r="C19" s="282" t="s">
        <v>1631</v>
      </c>
      <c r="D19" s="156" t="s">
        <v>19</v>
      </c>
      <c r="E19" s="204"/>
      <c r="F19" s="6"/>
      <c r="G19" s="25"/>
    </row>
    <row r="20" spans="1:9" ht="17.100000000000001" customHeight="1" x14ac:dyDescent="0.25">
      <c r="A20" s="201"/>
      <c r="B20" s="202"/>
      <c r="C20" s="158" t="s">
        <v>1632</v>
      </c>
      <c r="D20" s="156"/>
      <c r="E20" s="204"/>
      <c r="F20" s="6"/>
      <c r="G20" s="25"/>
    </row>
    <row r="21" spans="1:9" ht="17.100000000000001" customHeight="1" x14ac:dyDescent="0.25">
      <c r="A21" s="201"/>
      <c r="B21" s="202"/>
      <c r="C21" s="158" t="s">
        <v>1633</v>
      </c>
      <c r="D21" s="156"/>
      <c r="E21" s="204"/>
      <c r="F21" s="6"/>
      <c r="G21" s="25"/>
    </row>
    <row r="22" spans="1:9" ht="17.100000000000001" customHeight="1" x14ac:dyDescent="0.25">
      <c r="A22" s="201"/>
      <c r="B22" s="202"/>
      <c r="C22" s="158" t="s">
        <v>1634</v>
      </c>
      <c r="D22" s="156"/>
      <c r="E22" s="204"/>
      <c r="F22" s="6"/>
      <c r="G22" s="25"/>
    </row>
    <row r="23" spans="1:9" ht="17.100000000000001" customHeight="1" x14ac:dyDescent="0.25">
      <c r="A23" s="201"/>
      <c r="B23" s="202"/>
      <c r="C23" s="158" t="s">
        <v>1620</v>
      </c>
      <c r="D23" s="156"/>
      <c r="E23" s="204"/>
      <c r="F23" s="6"/>
      <c r="G23" s="25"/>
    </row>
    <row r="24" spans="1:9" ht="17.100000000000001" customHeight="1" x14ac:dyDescent="0.25">
      <c r="A24" s="201"/>
      <c r="B24" s="202"/>
      <c r="C24" s="158" t="s">
        <v>26</v>
      </c>
      <c r="D24" s="156"/>
      <c r="E24" s="204"/>
      <c r="F24" s="6"/>
      <c r="G24" s="25"/>
    </row>
    <row r="25" spans="1:9" ht="17.100000000000001" customHeight="1" x14ac:dyDescent="0.25">
      <c r="A25" s="201"/>
      <c r="B25" s="202"/>
      <c r="C25" s="158"/>
      <c r="D25" s="156"/>
      <c r="E25" s="204"/>
      <c r="F25" s="6"/>
      <c r="G25" s="25"/>
    </row>
    <row r="26" spans="1:9" ht="17.100000000000001" customHeight="1" x14ac:dyDescent="0.25">
      <c r="A26" s="201" t="s">
        <v>1635</v>
      </c>
      <c r="B26" s="202"/>
      <c r="C26" s="282" t="s">
        <v>1636</v>
      </c>
      <c r="D26" s="156" t="s">
        <v>19</v>
      </c>
      <c r="E26" s="204"/>
      <c r="F26" s="6"/>
      <c r="G26" s="25"/>
      <c r="I26" s="269"/>
    </row>
    <row r="27" spans="1:9" ht="17.100000000000001" customHeight="1" x14ac:dyDescent="0.25">
      <c r="A27" s="201"/>
      <c r="B27" s="202"/>
      <c r="C27" s="158" t="s">
        <v>1637</v>
      </c>
      <c r="D27" s="156"/>
      <c r="E27" s="204"/>
      <c r="F27" s="6"/>
      <c r="G27" s="25"/>
    </row>
    <row r="28" spans="1:9" ht="17.100000000000001" customHeight="1" x14ac:dyDescent="0.25">
      <c r="A28" s="201"/>
      <c r="B28" s="202"/>
      <c r="C28" s="158" t="s">
        <v>1638</v>
      </c>
      <c r="D28" s="156"/>
      <c r="E28" s="204"/>
      <c r="F28" s="6"/>
      <c r="G28" s="25"/>
    </row>
    <row r="29" spans="1:9" ht="17.100000000000001" customHeight="1" x14ac:dyDescent="0.25">
      <c r="A29" s="201"/>
      <c r="B29" s="202" t="s">
        <v>22</v>
      </c>
      <c r="C29" s="158" t="s">
        <v>23</v>
      </c>
      <c r="D29" s="156"/>
      <c r="E29" s="204"/>
      <c r="F29" s="6"/>
      <c r="G29" s="25"/>
    </row>
    <row r="30" spans="1:9" ht="17.100000000000001" customHeight="1" x14ac:dyDescent="0.25">
      <c r="A30" s="201"/>
      <c r="B30" s="202" t="s">
        <v>25</v>
      </c>
      <c r="C30" s="158" t="s">
        <v>1639</v>
      </c>
      <c r="D30" s="156"/>
      <c r="E30" s="204"/>
      <c r="F30" s="6"/>
      <c r="G30" s="25"/>
    </row>
    <row r="31" spans="1:9" ht="17.100000000000001" customHeight="1" x14ac:dyDescent="0.25">
      <c r="A31" s="201"/>
      <c r="B31" s="202"/>
      <c r="C31" s="158" t="s">
        <v>1642</v>
      </c>
      <c r="D31" s="156"/>
      <c r="E31" s="204"/>
      <c r="F31" s="6"/>
      <c r="G31" s="25"/>
    </row>
    <row r="32" spans="1:9" ht="17.100000000000001" customHeight="1" x14ac:dyDescent="0.25">
      <c r="A32" s="201"/>
      <c r="B32" s="202"/>
      <c r="C32" s="158" t="s">
        <v>1643</v>
      </c>
      <c r="D32" s="156"/>
      <c r="E32" s="204"/>
      <c r="F32" s="6"/>
      <c r="G32" s="25"/>
    </row>
    <row r="33" spans="1:7" ht="17.100000000000001" customHeight="1" x14ac:dyDescent="0.25">
      <c r="A33" s="201"/>
      <c r="B33" s="202" t="s">
        <v>25</v>
      </c>
      <c r="C33" s="158" t="s">
        <v>1619</v>
      </c>
      <c r="D33" s="156"/>
      <c r="E33" s="204"/>
      <c r="F33" s="6"/>
      <c r="G33" s="25"/>
    </row>
    <row r="34" spans="1:7" ht="17.100000000000001" customHeight="1" x14ac:dyDescent="0.25">
      <c r="A34" s="201"/>
      <c r="B34" s="202"/>
      <c r="C34" s="158"/>
      <c r="D34" s="156"/>
      <c r="E34" s="204"/>
      <c r="F34" s="6"/>
      <c r="G34" s="25"/>
    </row>
    <row r="35" spans="1:7" ht="17.100000000000001" customHeight="1" x14ac:dyDescent="0.25">
      <c r="A35" s="201" t="s">
        <v>24</v>
      </c>
      <c r="B35" s="202" t="s">
        <v>27</v>
      </c>
      <c r="C35" s="280" t="s">
        <v>28</v>
      </c>
      <c r="D35" s="156"/>
      <c r="E35" s="204"/>
      <c r="F35" s="6"/>
      <c r="G35" s="25"/>
    </row>
    <row r="36" spans="1:7" ht="17.100000000000001" customHeight="1" x14ac:dyDescent="0.25">
      <c r="A36" s="201"/>
      <c r="B36" s="202"/>
      <c r="C36" s="158" t="s">
        <v>1640</v>
      </c>
      <c r="D36" s="156"/>
      <c r="E36" s="204"/>
      <c r="F36" s="6"/>
      <c r="G36" s="25"/>
    </row>
    <row r="37" spans="1:7" ht="17.100000000000001" customHeight="1" x14ac:dyDescent="0.25">
      <c r="A37" s="201"/>
      <c r="B37" s="202"/>
      <c r="C37" s="158" t="s">
        <v>1641</v>
      </c>
      <c r="D37" s="156" t="s">
        <v>19</v>
      </c>
      <c r="E37" s="204"/>
      <c r="F37" s="6"/>
      <c r="G37" s="25"/>
    </row>
    <row r="38" spans="1:7" ht="17.100000000000001" customHeight="1" x14ac:dyDescent="0.25">
      <c r="A38" s="201"/>
      <c r="B38" s="202"/>
      <c r="C38" s="203"/>
      <c r="D38" s="156"/>
      <c r="E38" s="204"/>
      <c r="F38" s="6"/>
      <c r="G38" s="25"/>
    </row>
    <row r="39" spans="1:7" ht="17.100000000000001" customHeight="1" x14ac:dyDescent="0.25">
      <c r="A39" s="70" t="s">
        <v>29</v>
      </c>
      <c r="B39" s="71"/>
      <c r="C39" s="71" t="s">
        <v>30</v>
      </c>
      <c r="D39" s="72"/>
      <c r="E39" s="73"/>
      <c r="F39" s="74"/>
      <c r="G39" s="75"/>
    </row>
    <row r="40" spans="1:7" ht="17.100000000000001" customHeight="1" x14ac:dyDescent="0.25">
      <c r="A40" s="201"/>
      <c r="B40" s="202"/>
      <c r="C40" s="203"/>
      <c r="D40" s="156"/>
      <c r="E40" s="204"/>
      <c r="F40" s="6"/>
      <c r="G40" s="25"/>
    </row>
    <row r="41" spans="1:7" ht="17.100000000000001" customHeight="1" x14ac:dyDescent="0.25">
      <c r="A41" s="201" t="s">
        <v>31</v>
      </c>
      <c r="B41" s="202" t="s">
        <v>32</v>
      </c>
      <c r="C41" s="158" t="s">
        <v>33</v>
      </c>
      <c r="D41" s="156" t="s">
        <v>1593</v>
      </c>
      <c r="E41" s="204">
        <v>24</v>
      </c>
      <c r="F41" s="6"/>
      <c r="G41" s="25"/>
    </row>
    <row r="42" spans="1:7" ht="17.100000000000001" customHeight="1" x14ac:dyDescent="0.25">
      <c r="A42" s="201"/>
      <c r="B42" s="202"/>
      <c r="C42" s="158"/>
      <c r="D42" s="156"/>
      <c r="E42" s="204"/>
      <c r="F42" s="6"/>
      <c r="G42" s="25"/>
    </row>
    <row r="43" spans="1:7" ht="17.100000000000001" customHeight="1" x14ac:dyDescent="0.25">
      <c r="A43" s="201"/>
      <c r="B43" s="202"/>
      <c r="C43" s="158" t="s">
        <v>34</v>
      </c>
      <c r="D43" s="156"/>
      <c r="E43" s="204"/>
      <c r="F43" s="6"/>
      <c r="G43" s="25"/>
    </row>
    <row r="44" spans="1:7" ht="17.100000000000001" customHeight="1" x14ac:dyDescent="0.25">
      <c r="A44" s="201"/>
      <c r="B44" s="202"/>
      <c r="C44" s="158" t="s">
        <v>35</v>
      </c>
      <c r="D44" s="156"/>
      <c r="E44" s="204"/>
      <c r="F44" s="6"/>
      <c r="G44" s="25"/>
    </row>
    <row r="45" spans="1:7" ht="17.100000000000001" customHeight="1" x14ac:dyDescent="0.25">
      <c r="A45" s="201" t="s">
        <v>36</v>
      </c>
      <c r="B45" s="202" t="s">
        <v>37</v>
      </c>
      <c r="C45" s="158" t="s">
        <v>38</v>
      </c>
      <c r="D45" s="156" t="s">
        <v>1593</v>
      </c>
      <c r="E45" s="204">
        <v>24</v>
      </c>
      <c r="F45" s="6"/>
      <c r="G45" s="25"/>
    </row>
    <row r="46" spans="1:7" ht="17.100000000000001" customHeight="1" x14ac:dyDescent="0.25">
      <c r="A46" s="201"/>
      <c r="B46" s="202"/>
      <c r="C46" s="158"/>
      <c r="D46" s="156"/>
      <c r="E46" s="204"/>
      <c r="F46" s="6"/>
      <c r="G46" s="25"/>
    </row>
    <row r="47" spans="1:7" ht="17.100000000000001" customHeight="1" x14ac:dyDescent="0.25">
      <c r="A47" s="201"/>
      <c r="B47" s="202"/>
      <c r="C47" s="158" t="s">
        <v>39</v>
      </c>
      <c r="D47" s="156"/>
      <c r="E47" s="204"/>
      <c r="F47" s="6"/>
      <c r="G47" s="25"/>
    </row>
    <row r="48" spans="1:7" ht="17.100000000000001" customHeight="1" x14ac:dyDescent="0.25">
      <c r="A48" s="201"/>
      <c r="B48" s="202"/>
      <c r="C48" s="158" t="s">
        <v>40</v>
      </c>
      <c r="D48" s="156"/>
      <c r="E48" s="204"/>
      <c r="F48" s="6"/>
      <c r="G48" s="25"/>
    </row>
    <row r="49" spans="1:10" ht="17.100000000000001" customHeight="1" x14ac:dyDescent="0.25">
      <c r="A49" s="201" t="s">
        <v>41</v>
      </c>
      <c r="B49" s="202" t="s">
        <v>42</v>
      </c>
      <c r="C49" s="158" t="s">
        <v>1190</v>
      </c>
      <c r="D49" s="156" t="s">
        <v>1593</v>
      </c>
      <c r="E49" s="204">
        <v>24</v>
      </c>
      <c r="F49" s="6"/>
      <c r="G49" s="25"/>
    </row>
    <row r="50" spans="1:10" ht="17.100000000000001" customHeight="1" x14ac:dyDescent="0.25">
      <c r="A50" s="201" t="s">
        <v>43</v>
      </c>
      <c r="B50" s="202" t="s">
        <v>44</v>
      </c>
      <c r="C50" s="158" t="s">
        <v>45</v>
      </c>
      <c r="D50" s="156" t="s">
        <v>1593</v>
      </c>
      <c r="E50" s="204">
        <v>24</v>
      </c>
      <c r="F50" s="6"/>
      <c r="G50" s="25"/>
    </row>
    <row r="51" spans="1:10" ht="17.100000000000001" customHeight="1" x14ac:dyDescent="0.25">
      <c r="A51" s="201" t="s">
        <v>46</v>
      </c>
      <c r="B51" s="202" t="s">
        <v>47</v>
      </c>
      <c r="C51" s="158" t="s">
        <v>48</v>
      </c>
      <c r="D51" s="156" t="s">
        <v>1593</v>
      </c>
      <c r="E51" s="204">
        <v>24</v>
      </c>
      <c r="F51" s="6"/>
      <c r="G51" s="25"/>
    </row>
    <row r="52" spans="1:10" ht="17.100000000000001" customHeight="1" x14ac:dyDescent="0.25">
      <c r="A52" s="201" t="s">
        <v>1594</v>
      </c>
      <c r="B52" s="202" t="s">
        <v>1573</v>
      </c>
      <c r="C52" s="158" t="s">
        <v>1574</v>
      </c>
      <c r="D52" s="156" t="s">
        <v>1593</v>
      </c>
      <c r="E52" s="204">
        <v>24</v>
      </c>
      <c r="F52" s="6"/>
      <c r="G52" s="25"/>
      <c r="J52" s="269"/>
    </row>
    <row r="53" spans="1:10" ht="17.100000000000001" customHeight="1" x14ac:dyDescent="0.25">
      <c r="A53" s="201" t="s">
        <v>1645</v>
      </c>
      <c r="B53" s="202"/>
      <c r="C53" s="158" t="s">
        <v>1626</v>
      </c>
      <c r="D53" s="156" t="s">
        <v>1593</v>
      </c>
      <c r="E53" s="204">
        <v>24</v>
      </c>
      <c r="F53" s="6"/>
      <c r="G53" s="25"/>
      <c r="J53" s="269"/>
    </row>
    <row r="54" spans="1:10" ht="17.100000000000001" customHeight="1" x14ac:dyDescent="0.25">
      <c r="A54" s="201"/>
      <c r="B54" s="202"/>
      <c r="C54" s="203"/>
      <c r="D54" s="156"/>
      <c r="E54" s="204"/>
      <c r="F54" s="6"/>
      <c r="G54" s="25"/>
    </row>
    <row r="55" spans="1:10" ht="17.100000000000001" customHeight="1" thickBot="1" x14ac:dyDescent="0.3">
      <c r="A55" s="201"/>
      <c r="B55" s="202"/>
      <c r="C55" s="203"/>
      <c r="D55" s="156"/>
      <c r="E55" s="204"/>
      <c r="F55" s="6"/>
      <c r="G55" s="25"/>
    </row>
    <row r="56" spans="1:10" ht="24.9" customHeight="1" thickBot="1" x14ac:dyDescent="0.3">
      <c r="A56" s="467">
        <v>10</v>
      </c>
      <c r="B56" s="468"/>
      <c r="C56" s="468"/>
      <c r="D56" s="468"/>
      <c r="E56" s="468"/>
      <c r="F56" s="469"/>
      <c r="G56" s="76"/>
    </row>
    <row r="57" spans="1:10" ht="24.9" customHeight="1" thickBot="1" x14ac:dyDescent="0.3">
      <c r="A57" s="431">
        <f>Works!A59+1</f>
        <v>9</v>
      </c>
      <c r="B57" s="432"/>
      <c r="C57" s="432"/>
      <c r="D57" s="432"/>
      <c r="E57" s="432"/>
      <c r="F57" s="432"/>
      <c r="G57" s="433"/>
    </row>
    <row r="58" spans="1:10" ht="15" customHeight="1" x14ac:dyDescent="0.25">
      <c r="A58" s="50"/>
      <c r="B58" s="50"/>
      <c r="C58" s="50"/>
      <c r="D58" s="50"/>
      <c r="E58" s="50"/>
      <c r="F58" s="50"/>
      <c r="G58" s="50"/>
    </row>
    <row r="59" spans="1:10" ht="15" customHeight="1" x14ac:dyDescent="0.25">
      <c r="A59" s="50"/>
      <c r="B59" s="50"/>
      <c r="C59" s="50"/>
      <c r="D59" s="50"/>
      <c r="E59" s="50"/>
      <c r="F59" s="50"/>
      <c r="G59" s="50"/>
    </row>
    <row r="60" spans="1:10" ht="15" customHeight="1" x14ac:dyDescent="0.25">
      <c r="A60" s="50"/>
      <c r="B60" s="50"/>
      <c r="C60" s="50"/>
      <c r="D60" s="50"/>
      <c r="E60" s="50"/>
      <c r="F60" s="50"/>
      <c r="G60" s="50"/>
    </row>
    <row r="61" spans="1:10" ht="15" customHeight="1" x14ac:dyDescent="0.25">
      <c r="A61" s="50"/>
      <c r="B61" s="50"/>
      <c r="C61" s="50"/>
      <c r="D61" s="50"/>
      <c r="E61" s="50"/>
      <c r="F61" s="50"/>
      <c r="G61" s="50"/>
    </row>
    <row r="62" spans="1:10" ht="15" customHeight="1" thickBot="1" x14ac:dyDescent="0.3">
      <c r="A62" s="50"/>
      <c r="B62" s="50"/>
      <c r="C62" s="50"/>
      <c r="D62" s="50"/>
      <c r="E62" s="50"/>
      <c r="F62" s="50"/>
      <c r="G62" s="50"/>
    </row>
    <row r="63" spans="1:10" ht="21.9" customHeight="1" x14ac:dyDescent="0.3">
      <c r="A63" s="52" t="s">
        <v>1644</v>
      </c>
      <c r="B63" s="26"/>
      <c r="C63" s="26"/>
      <c r="D63" s="27"/>
      <c r="E63" s="53"/>
      <c r="F63" s="29" t="s">
        <v>1625</v>
      </c>
      <c r="G63" s="30"/>
      <c r="I63" s="230">
        <v>0.4</v>
      </c>
    </row>
    <row r="64" spans="1:10" ht="48.75" customHeight="1" x14ac:dyDescent="0.25">
      <c r="A64" s="55" t="s">
        <v>0</v>
      </c>
      <c r="B64" s="31"/>
      <c r="C64" s="31"/>
      <c r="D64" s="31"/>
      <c r="E64" s="56"/>
      <c r="F64" s="32"/>
      <c r="G64" s="33"/>
    </row>
    <row r="65" spans="1:9" ht="21.9" customHeight="1" thickBot="1" x14ac:dyDescent="0.3">
      <c r="A65" s="57" t="s">
        <v>1648</v>
      </c>
      <c r="B65" s="34"/>
      <c r="C65" s="34"/>
      <c r="D65" s="35"/>
      <c r="E65" s="58"/>
      <c r="F65" s="35"/>
      <c r="G65" s="36"/>
    </row>
    <row r="66" spans="1:9" ht="9.9" customHeight="1" thickBot="1" x14ac:dyDescent="0.3">
      <c r="A66" s="37"/>
      <c r="B66" s="37"/>
      <c r="C66" s="37"/>
      <c r="D66" s="37"/>
      <c r="E66" s="59"/>
      <c r="F66" s="60"/>
      <c r="G66" s="37"/>
    </row>
    <row r="67" spans="1:9" ht="18" customHeight="1" x14ac:dyDescent="0.25">
      <c r="A67" s="328" t="s">
        <v>2</v>
      </c>
      <c r="B67" s="329" t="s">
        <v>3</v>
      </c>
      <c r="C67" s="470" t="s">
        <v>4</v>
      </c>
      <c r="D67" s="472" t="s">
        <v>5</v>
      </c>
      <c r="E67" s="463" t="s">
        <v>6</v>
      </c>
      <c r="F67" s="465" t="s">
        <v>7</v>
      </c>
      <c r="G67" s="213" t="s">
        <v>8</v>
      </c>
    </row>
    <row r="68" spans="1:9" ht="18" customHeight="1" thickBot="1" x14ac:dyDescent="0.3">
      <c r="A68" s="330" t="s">
        <v>9</v>
      </c>
      <c r="B68" s="331" t="s">
        <v>10</v>
      </c>
      <c r="C68" s="471"/>
      <c r="D68" s="473"/>
      <c r="E68" s="474"/>
      <c r="F68" s="475"/>
      <c r="G68" s="214" t="s">
        <v>11</v>
      </c>
    </row>
    <row r="69" spans="1:9" ht="21.9" customHeight="1" x14ac:dyDescent="0.25">
      <c r="A69" s="45"/>
      <c r="B69" s="61" t="s">
        <v>12</v>
      </c>
      <c r="C69" s="62" t="s">
        <v>63</v>
      </c>
      <c r="D69" s="46"/>
      <c r="E69" s="63"/>
      <c r="F69" s="46"/>
      <c r="G69" s="47"/>
    </row>
    <row r="70" spans="1:9" ht="21.9" customHeight="1" thickBot="1" x14ac:dyDescent="0.3">
      <c r="A70" s="45"/>
      <c r="B70" s="61">
        <v>1200</v>
      </c>
      <c r="C70" s="64" t="str">
        <f>C8</f>
        <v>Preliminary and general</v>
      </c>
      <c r="D70" s="46"/>
      <c r="E70" s="63"/>
      <c r="F70" s="46"/>
      <c r="G70" s="47"/>
    </row>
    <row r="71" spans="1:9" ht="17.100000000000001" customHeight="1" thickBot="1" x14ac:dyDescent="0.3">
      <c r="A71" s="479">
        <f>A57</f>
        <v>9</v>
      </c>
      <c r="B71" s="480"/>
      <c r="C71" s="480"/>
      <c r="D71" s="190"/>
      <c r="E71" s="377"/>
      <c r="F71" s="193"/>
      <c r="G71" s="81"/>
    </row>
    <row r="72" spans="1:9" ht="17.100000000000001" customHeight="1" x14ac:dyDescent="0.25">
      <c r="A72" s="372" t="s">
        <v>49</v>
      </c>
      <c r="B72" s="373"/>
      <c r="C72" s="373" t="s">
        <v>50</v>
      </c>
      <c r="D72" s="374"/>
      <c r="E72" s="375"/>
      <c r="F72" s="376"/>
      <c r="G72" s="180"/>
    </row>
    <row r="73" spans="1:9" ht="17.100000000000001" customHeight="1" x14ac:dyDescent="0.25">
      <c r="A73" s="201"/>
      <c r="B73" s="202"/>
      <c r="C73" s="203"/>
      <c r="D73" s="156"/>
      <c r="E73" s="204"/>
      <c r="F73" s="6"/>
      <c r="G73" s="25"/>
      <c r="H73" s="259"/>
    </row>
    <row r="74" spans="1:9" ht="17.100000000000001" customHeight="1" x14ac:dyDescent="0.25">
      <c r="A74" s="201" t="s">
        <v>51</v>
      </c>
      <c r="B74" s="202" t="s">
        <v>52</v>
      </c>
      <c r="C74" s="158" t="s">
        <v>53</v>
      </c>
      <c r="D74" s="156" t="s">
        <v>54</v>
      </c>
      <c r="E74" s="204">
        <v>1</v>
      </c>
      <c r="F74" s="283">
        <v>140000</v>
      </c>
      <c r="G74" s="284">
        <v>140000</v>
      </c>
      <c r="H74" s="259"/>
      <c r="I74" s="260"/>
    </row>
    <row r="75" spans="1:9" ht="17.100000000000001" customHeight="1" x14ac:dyDescent="0.25">
      <c r="A75" s="201" t="s">
        <v>55</v>
      </c>
      <c r="B75" s="202" t="s">
        <v>56</v>
      </c>
      <c r="C75" s="158" t="s">
        <v>57</v>
      </c>
      <c r="D75" s="156" t="s">
        <v>54</v>
      </c>
      <c r="E75" s="204">
        <v>1</v>
      </c>
      <c r="F75" s="283">
        <v>240000</v>
      </c>
      <c r="G75" s="284">
        <v>240000</v>
      </c>
      <c r="H75" s="259"/>
      <c r="I75" s="260"/>
    </row>
    <row r="76" spans="1:9" ht="17.100000000000001" customHeight="1" x14ac:dyDescent="0.25">
      <c r="A76" s="201" t="s">
        <v>58</v>
      </c>
      <c r="B76" s="202" t="s">
        <v>56</v>
      </c>
      <c r="C76" s="158" t="s">
        <v>1595</v>
      </c>
      <c r="D76" s="156" t="s">
        <v>54</v>
      </c>
      <c r="E76" s="204">
        <v>1</v>
      </c>
      <c r="F76" s="283">
        <v>288000</v>
      </c>
      <c r="G76" s="284">
        <v>288000</v>
      </c>
      <c r="H76" s="259"/>
      <c r="I76" s="260"/>
    </row>
    <row r="77" spans="1:9" ht="17.100000000000001" customHeight="1" x14ac:dyDescent="0.25">
      <c r="A77" s="201" t="s">
        <v>61</v>
      </c>
      <c r="B77" s="202" t="s">
        <v>59</v>
      </c>
      <c r="C77" s="158" t="s">
        <v>60</v>
      </c>
      <c r="D77" s="156" t="s">
        <v>54</v>
      </c>
      <c r="E77" s="204">
        <v>1</v>
      </c>
      <c r="F77" s="283">
        <v>70000</v>
      </c>
      <c r="G77" s="284">
        <v>70000</v>
      </c>
      <c r="H77" s="259"/>
      <c r="I77" s="260"/>
    </row>
    <row r="78" spans="1:9" ht="17.100000000000001" customHeight="1" x14ac:dyDescent="0.25">
      <c r="A78" s="201" t="s">
        <v>1596</v>
      </c>
      <c r="B78" s="202" t="s">
        <v>59</v>
      </c>
      <c r="C78" s="158" t="s">
        <v>62</v>
      </c>
      <c r="D78" s="156" t="s">
        <v>54</v>
      </c>
      <c r="E78" s="204">
        <v>1</v>
      </c>
      <c r="F78" s="283">
        <v>50000</v>
      </c>
      <c r="G78" s="284">
        <v>50000</v>
      </c>
      <c r="H78" s="259"/>
    </row>
    <row r="79" spans="1:9" ht="17.100000000000001" customHeight="1" x14ac:dyDescent="0.25">
      <c r="A79" s="201" t="s">
        <v>66</v>
      </c>
      <c r="B79" s="202"/>
      <c r="C79" s="158" t="s">
        <v>1570</v>
      </c>
      <c r="D79" s="156" t="s">
        <v>54</v>
      </c>
      <c r="E79" s="204">
        <v>1</v>
      </c>
      <c r="F79" s="6">
        <v>700000</v>
      </c>
      <c r="G79" s="25">
        <v>700000</v>
      </c>
    </row>
    <row r="80" spans="1:9" ht="17.100000000000001" customHeight="1" x14ac:dyDescent="0.25">
      <c r="A80" s="201"/>
      <c r="B80" s="202"/>
      <c r="C80" s="158"/>
      <c r="D80" s="156"/>
      <c r="E80" s="204"/>
      <c r="F80" s="6"/>
      <c r="G80" s="25"/>
    </row>
    <row r="81" spans="1:9" ht="17.100000000000001" customHeight="1" x14ac:dyDescent="0.25">
      <c r="A81" s="201"/>
      <c r="B81" s="202"/>
      <c r="C81" s="158" t="s">
        <v>1597</v>
      </c>
      <c r="D81" s="156"/>
      <c r="E81" s="204" t="s">
        <v>1598</v>
      </c>
      <c r="F81" s="258"/>
      <c r="G81" s="25"/>
    </row>
    <row r="82" spans="1:9" ht="17.100000000000001" customHeight="1" x14ac:dyDescent="0.25">
      <c r="A82" s="201"/>
      <c r="B82" s="202"/>
      <c r="C82" s="158"/>
      <c r="D82" s="156"/>
      <c r="E82" s="204"/>
      <c r="F82" s="6"/>
      <c r="G82" s="25"/>
      <c r="H82" s="259"/>
      <c r="I82" s="260"/>
    </row>
    <row r="83" spans="1:9" ht="17.100000000000001" customHeight="1" x14ac:dyDescent="0.25">
      <c r="A83" s="201"/>
      <c r="B83" s="202"/>
      <c r="C83" s="203"/>
      <c r="D83" s="156"/>
      <c r="E83" s="204"/>
      <c r="F83" s="6"/>
      <c r="G83" s="25"/>
    </row>
    <row r="84" spans="1:9" ht="17.100000000000001" customHeight="1" x14ac:dyDescent="0.25">
      <c r="A84" s="201"/>
      <c r="B84" s="202"/>
      <c r="C84" s="203"/>
      <c r="D84" s="156"/>
      <c r="E84" s="204"/>
      <c r="F84" s="6"/>
      <c r="G84" s="25"/>
    </row>
    <row r="85" spans="1:9" ht="17.100000000000001" customHeight="1" x14ac:dyDescent="0.25">
      <c r="A85" s="201"/>
      <c r="B85" s="202"/>
      <c r="C85" s="203"/>
      <c r="D85" s="156"/>
      <c r="E85" s="204"/>
      <c r="F85" s="6"/>
      <c r="G85" s="25"/>
    </row>
    <row r="86" spans="1:9" ht="17.100000000000001" customHeight="1" x14ac:dyDescent="0.25">
      <c r="A86" s="201"/>
      <c r="B86" s="202"/>
      <c r="C86" s="203"/>
      <c r="D86" s="156"/>
      <c r="E86" s="204"/>
      <c r="F86" s="6"/>
      <c r="G86" s="25"/>
    </row>
    <row r="87" spans="1:9" ht="17.100000000000001" customHeight="1" x14ac:dyDescent="0.25">
      <c r="A87" s="201"/>
      <c r="B87" s="202"/>
      <c r="C87" s="203"/>
      <c r="D87" s="156"/>
      <c r="E87" s="204"/>
      <c r="F87" s="6"/>
      <c r="G87" s="25"/>
    </row>
    <row r="88" spans="1:9" ht="17.100000000000001" customHeight="1" x14ac:dyDescent="0.25">
      <c r="A88" s="201"/>
      <c r="B88" s="202"/>
      <c r="C88" s="203"/>
      <c r="D88" s="156"/>
      <c r="E88" s="204"/>
      <c r="F88" s="6"/>
      <c r="G88" s="25"/>
    </row>
    <row r="89" spans="1:9" ht="17.100000000000001" customHeight="1" x14ac:dyDescent="0.25">
      <c r="A89" s="201"/>
      <c r="B89" s="202"/>
      <c r="C89" s="203"/>
      <c r="D89" s="156"/>
      <c r="E89" s="204"/>
      <c r="F89" s="6"/>
      <c r="G89" s="25"/>
    </row>
    <row r="90" spans="1:9" ht="17.100000000000001" customHeight="1" x14ac:dyDescent="0.25">
      <c r="A90" s="201"/>
      <c r="B90" s="202"/>
      <c r="C90" s="203"/>
      <c r="D90" s="156"/>
      <c r="E90" s="204"/>
      <c r="F90" s="6"/>
      <c r="G90" s="25"/>
    </row>
    <row r="91" spans="1:9" ht="17.100000000000001" customHeight="1" x14ac:dyDescent="0.25">
      <c r="A91" s="201"/>
      <c r="B91" s="202"/>
      <c r="C91" s="203"/>
      <c r="D91" s="156"/>
      <c r="E91" s="204"/>
      <c r="F91" s="6"/>
      <c r="G91" s="25"/>
    </row>
    <row r="92" spans="1:9" ht="17.100000000000001" customHeight="1" x14ac:dyDescent="0.25">
      <c r="A92" s="201"/>
      <c r="B92" s="202"/>
      <c r="C92" s="203"/>
      <c r="D92" s="156"/>
      <c r="E92" s="204"/>
      <c r="F92" s="6"/>
      <c r="G92" s="25"/>
    </row>
    <row r="93" spans="1:9" ht="17.100000000000001" customHeight="1" x14ac:dyDescent="0.25">
      <c r="A93" s="201"/>
      <c r="B93" s="202"/>
      <c r="C93" s="203"/>
      <c r="D93" s="156"/>
      <c r="E93" s="204"/>
      <c r="F93" s="6"/>
      <c r="G93" s="25"/>
    </row>
    <row r="94" spans="1:9" ht="17.100000000000001" customHeight="1" x14ac:dyDescent="0.25">
      <c r="A94" s="201"/>
      <c r="B94" s="202"/>
      <c r="C94" s="203"/>
      <c r="D94" s="156"/>
      <c r="E94" s="204"/>
      <c r="F94" s="6"/>
      <c r="G94" s="25"/>
    </row>
    <row r="95" spans="1:9" ht="17.100000000000001" customHeight="1" x14ac:dyDescent="0.25">
      <c r="A95" s="201"/>
      <c r="B95" s="202"/>
      <c r="C95" s="203"/>
      <c r="D95" s="156"/>
      <c r="E95" s="204"/>
      <c r="F95" s="6"/>
      <c r="G95" s="25"/>
    </row>
    <row r="96" spans="1:9" ht="17.100000000000001" customHeight="1" x14ac:dyDescent="0.25">
      <c r="A96" s="201"/>
      <c r="B96" s="202"/>
      <c r="C96" s="203"/>
      <c r="D96" s="156"/>
      <c r="E96" s="204"/>
      <c r="F96" s="6"/>
      <c r="G96" s="25"/>
    </row>
    <row r="97" spans="1:7" ht="17.100000000000001" customHeight="1" x14ac:dyDescent="0.25">
      <c r="A97" s="201"/>
      <c r="B97" s="202"/>
      <c r="C97" s="203"/>
      <c r="D97" s="156"/>
      <c r="E97" s="204"/>
      <c r="F97" s="6"/>
      <c r="G97" s="25"/>
    </row>
    <row r="98" spans="1:7" ht="17.100000000000001" customHeight="1" x14ac:dyDescent="0.25">
      <c r="A98" s="201"/>
      <c r="B98" s="202"/>
      <c r="C98" s="203"/>
      <c r="D98" s="156"/>
      <c r="E98" s="204"/>
      <c r="F98" s="6"/>
      <c r="G98" s="25"/>
    </row>
    <row r="99" spans="1:7" ht="17.100000000000001" customHeight="1" x14ac:dyDescent="0.25">
      <c r="A99" s="201"/>
      <c r="B99" s="202"/>
      <c r="C99" s="203"/>
      <c r="D99" s="156"/>
      <c r="E99" s="204"/>
      <c r="F99" s="6"/>
      <c r="G99" s="25"/>
    </row>
    <row r="100" spans="1:7" ht="17.100000000000001" customHeight="1" x14ac:dyDescent="0.25">
      <c r="A100" s="201"/>
      <c r="B100" s="202"/>
      <c r="C100" s="203"/>
      <c r="D100" s="156"/>
      <c r="E100" s="204"/>
      <c r="F100" s="6"/>
      <c r="G100" s="25"/>
    </row>
    <row r="101" spans="1:7" ht="17.100000000000001" customHeight="1" x14ac:dyDescent="0.25">
      <c r="A101" s="201"/>
      <c r="B101" s="202"/>
      <c r="C101" s="203"/>
      <c r="D101" s="156"/>
      <c r="E101" s="204"/>
      <c r="F101" s="6"/>
      <c r="G101" s="25"/>
    </row>
    <row r="102" spans="1:7" ht="17.100000000000001" customHeight="1" x14ac:dyDescent="0.25">
      <c r="A102" s="201"/>
      <c r="B102" s="202"/>
      <c r="C102" s="203"/>
      <c r="D102" s="156"/>
      <c r="E102" s="204"/>
      <c r="F102" s="6"/>
      <c r="G102" s="25"/>
    </row>
    <row r="103" spans="1:7" ht="17.100000000000001" customHeight="1" x14ac:dyDescent="0.25">
      <c r="A103" s="201"/>
      <c r="B103" s="202"/>
      <c r="C103" s="203"/>
      <c r="D103" s="156"/>
      <c r="E103" s="204"/>
      <c r="F103" s="6"/>
      <c r="G103" s="25"/>
    </row>
    <row r="104" spans="1:7" ht="17.100000000000001" customHeight="1" x14ac:dyDescent="0.25">
      <c r="A104" s="201"/>
      <c r="B104" s="202"/>
      <c r="C104" s="203"/>
      <c r="D104" s="156"/>
      <c r="E104" s="204"/>
      <c r="F104" s="6"/>
      <c r="G104" s="25"/>
    </row>
    <row r="105" spans="1:7" ht="17.100000000000001" customHeight="1" x14ac:dyDescent="0.25">
      <c r="A105" s="201"/>
      <c r="B105" s="202"/>
      <c r="C105" s="203"/>
      <c r="D105" s="156"/>
      <c r="E105" s="204"/>
      <c r="F105" s="6"/>
      <c r="G105" s="25"/>
    </row>
    <row r="106" spans="1:7" ht="17.100000000000001" customHeight="1" x14ac:dyDescent="0.25">
      <c r="A106" s="201"/>
      <c r="B106" s="202"/>
      <c r="C106" s="203"/>
      <c r="D106" s="156"/>
      <c r="E106" s="204"/>
      <c r="F106" s="6"/>
      <c r="G106" s="25"/>
    </row>
    <row r="107" spans="1:7" ht="17.100000000000001" customHeight="1" x14ac:dyDescent="0.25">
      <c r="A107" s="201"/>
      <c r="B107" s="202"/>
      <c r="C107" s="203"/>
      <c r="D107" s="156"/>
      <c r="E107" s="204"/>
      <c r="F107" s="6"/>
      <c r="G107" s="25"/>
    </row>
    <row r="108" spans="1:7" ht="17.100000000000001" customHeight="1" x14ac:dyDescent="0.25">
      <c r="A108" s="201"/>
      <c r="B108" s="202"/>
      <c r="C108" s="203"/>
      <c r="D108" s="156"/>
      <c r="E108" s="204"/>
      <c r="F108" s="6"/>
      <c r="G108" s="25"/>
    </row>
    <row r="109" spans="1:7" ht="17.100000000000001" customHeight="1" x14ac:dyDescent="0.25">
      <c r="A109" s="201"/>
      <c r="B109" s="202"/>
      <c r="C109" s="203"/>
      <c r="D109" s="156"/>
      <c r="E109" s="204"/>
      <c r="F109" s="6"/>
      <c r="G109" s="25"/>
    </row>
    <row r="110" spans="1:7" ht="17.100000000000001" customHeight="1" x14ac:dyDescent="0.25">
      <c r="A110" s="201"/>
      <c r="B110" s="202"/>
      <c r="C110" s="203"/>
      <c r="D110" s="156"/>
      <c r="E110" s="204"/>
      <c r="F110" s="6"/>
      <c r="G110" s="25"/>
    </row>
    <row r="111" spans="1:7" ht="17.100000000000001" customHeight="1" x14ac:dyDescent="0.25">
      <c r="A111" s="201"/>
      <c r="B111" s="202"/>
      <c r="C111" s="203"/>
      <c r="D111" s="156"/>
      <c r="E111" s="204"/>
      <c r="F111" s="6"/>
      <c r="G111" s="25"/>
    </row>
    <row r="112" spans="1:7" ht="17.100000000000001" customHeight="1" x14ac:dyDescent="0.25">
      <c r="A112" s="201"/>
      <c r="B112" s="202"/>
      <c r="C112" s="203"/>
      <c r="D112" s="156"/>
      <c r="E112" s="204"/>
      <c r="F112" s="6"/>
      <c r="G112" s="25"/>
    </row>
    <row r="113" spans="1:10" ht="17.100000000000001" customHeight="1" x14ac:dyDescent="0.25">
      <c r="A113" s="201"/>
      <c r="B113" s="202"/>
      <c r="C113" s="203"/>
      <c r="D113" s="156"/>
      <c r="E113" s="204"/>
      <c r="F113" s="6"/>
      <c r="G113" s="25"/>
    </row>
    <row r="114" spans="1:10" ht="17.100000000000001" customHeight="1" x14ac:dyDescent="0.25">
      <c r="A114" s="201"/>
      <c r="B114" s="202"/>
      <c r="C114" s="203"/>
      <c r="D114" s="156"/>
      <c r="E114" s="204"/>
      <c r="F114" s="6"/>
      <c r="G114" s="25"/>
    </row>
    <row r="115" spans="1:10" ht="17.100000000000001" customHeight="1" x14ac:dyDescent="0.25">
      <c r="A115" s="201"/>
      <c r="B115" s="202"/>
      <c r="C115" s="203"/>
      <c r="D115" s="156"/>
      <c r="E115" s="204"/>
      <c r="F115" s="6"/>
      <c r="G115" s="25"/>
    </row>
    <row r="116" spans="1:10" ht="17.100000000000001" customHeight="1" thickBot="1" x14ac:dyDescent="0.3">
      <c r="A116" s="201"/>
      <c r="B116" s="202"/>
      <c r="C116" s="203"/>
      <c r="D116" s="156"/>
      <c r="E116" s="204"/>
      <c r="F116" s="6"/>
      <c r="G116" s="25"/>
    </row>
    <row r="117" spans="1:10" ht="24.9" customHeight="1" thickBot="1" x14ac:dyDescent="0.3">
      <c r="A117" s="476" t="s">
        <v>68</v>
      </c>
      <c r="B117" s="477"/>
      <c r="C117" s="477"/>
      <c r="D117" s="477"/>
      <c r="E117" s="477"/>
      <c r="F117" s="477"/>
      <c r="G117" s="426"/>
    </row>
    <row r="118" spans="1:10" ht="24.9" customHeight="1" thickBot="1" x14ac:dyDescent="0.3">
      <c r="A118" s="431">
        <f>A57+1</f>
        <v>10</v>
      </c>
      <c r="B118" s="432"/>
      <c r="C118" s="432"/>
      <c r="D118" s="432"/>
      <c r="E118" s="432"/>
      <c r="F118" s="432"/>
      <c r="G118" s="433"/>
    </row>
    <row r="119" spans="1:10" x14ac:dyDescent="0.25">
      <c r="A119" s="50"/>
      <c r="B119" s="50"/>
      <c r="C119" s="50"/>
      <c r="D119" s="50"/>
      <c r="E119" s="82"/>
      <c r="F119" s="50"/>
      <c r="G119" s="50"/>
      <c r="H119" s="44"/>
      <c r="I119" s="44"/>
      <c r="J119" s="44"/>
    </row>
    <row r="120" spans="1:10" x14ac:dyDescent="0.25">
      <c r="A120" s="50"/>
      <c r="B120" s="50"/>
      <c r="C120" s="50"/>
      <c r="D120" s="50"/>
      <c r="E120" s="82"/>
      <c r="F120" s="50"/>
      <c r="G120" s="50"/>
      <c r="H120" s="44"/>
      <c r="I120" s="44"/>
      <c r="J120" s="44"/>
    </row>
    <row r="121" spans="1:10" x14ac:dyDescent="0.25">
      <c r="A121" s="50"/>
      <c r="B121" s="50"/>
      <c r="C121" s="50"/>
      <c r="D121" s="50"/>
      <c r="E121" s="82"/>
      <c r="F121" s="50"/>
      <c r="G121" s="50"/>
      <c r="H121" s="44"/>
      <c r="I121" s="44"/>
      <c r="J121" s="44"/>
    </row>
    <row r="122" spans="1:10" x14ac:dyDescent="0.25">
      <c r="A122" s="50"/>
      <c r="B122" s="50"/>
      <c r="C122" s="50"/>
      <c r="D122" s="50"/>
      <c r="E122" s="82"/>
      <c r="F122" s="50"/>
      <c r="G122" s="50"/>
      <c r="H122" s="44"/>
      <c r="I122" s="44"/>
      <c r="J122" s="44"/>
    </row>
    <row r="123" spans="1:10" x14ac:dyDescent="0.25">
      <c r="A123" s="83"/>
      <c r="B123" s="83"/>
      <c r="C123" s="83"/>
      <c r="D123" s="83"/>
      <c r="E123" s="84"/>
      <c r="F123" s="83"/>
      <c r="G123" s="83"/>
    </row>
    <row r="124" spans="1:10" x14ac:dyDescent="0.25">
      <c r="A124" s="83"/>
      <c r="B124" s="83"/>
      <c r="C124" s="83"/>
      <c r="D124" s="83"/>
      <c r="E124" s="84"/>
      <c r="F124" s="83"/>
      <c r="G124" s="83"/>
    </row>
    <row r="125" spans="1:10" x14ac:dyDescent="0.25">
      <c r="A125" s="83"/>
      <c r="B125" s="83"/>
      <c r="C125" s="83"/>
      <c r="D125" s="83"/>
      <c r="E125" s="84"/>
      <c r="F125" s="83"/>
      <c r="G125" s="83"/>
    </row>
    <row r="126" spans="1:10" x14ac:dyDescent="0.25">
      <c r="A126" s="83"/>
      <c r="B126" s="83"/>
      <c r="C126" s="83"/>
      <c r="D126" s="83"/>
      <c r="E126" s="84"/>
      <c r="F126" s="83"/>
      <c r="G126" s="83"/>
    </row>
    <row r="127" spans="1:10" x14ac:dyDescent="0.25">
      <c r="A127" s="83"/>
      <c r="B127" s="83"/>
      <c r="C127" s="83"/>
      <c r="D127" s="83"/>
      <c r="E127" s="84"/>
      <c r="F127" s="83"/>
      <c r="G127" s="83"/>
    </row>
    <row r="128" spans="1:10" x14ac:dyDescent="0.25">
      <c r="A128" s="83"/>
      <c r="B128" s="83"/>
      <c r="C128" s="83"/>
      <c r="D128" s="83"/>
      <c r="E128" s="84"/>
      <c r="F128" s="83"/>
      <c r="G128" s="83"/>
    </row>
    <row r="129" spans="1:7" x14ac:dyDescent="0.25">
      <c r="A129" s="83"/>
      <c r="B129" s="83"/>
      <c r="C129" s="83"/>
      <c r="D129" s="83"/>
      <c r="E129" s="84"/>
      <c r="F129" s="83"/>
      <c r="G129" s="83"/>
    </row>
    <row r="130" spans="1:7" x14ac:dyDescent="0.25">
      <c r="A130" s="83"/>
      <c r="B130" s="83"/>
      <c r="C130" s="83"/>
      <c r="D130" s="83"/>
      <c r="E130" s="84"/>
      <c r="F130" s="83"/>
      <c r="G130" s="83"/>
    </row>
    <row r="131" spans="1:7" x14ac:dyDescent="0.25">
      <c r="A131" s="83"/>
      <c r="B131" s="83"/>
      <c r="C131" s="83"/>
      <c r="D131" s="83"/>
      <c r="E131" s="84"/>
      <c r="F131" s="83"/>
      <c r="G131" s="83"/>
    </row>
    <row r="132" spans="1:7" x14ac:dyDescent="0.25">
      <c r="A132" s="83"/>
      <c r="B132" s="83"/>
      <c r="C132" s="83"/>
      <c r="D132" s="83"/>
      <c r="E132" s="84"/>
      <c r="F132" s="83"/>
      <c r="G132" s="83"/>
    </row>
    <row r="133" spans="1:7" x14ac:dyDescent="0.25">
      <c r="A133" s="83"/>
      <c r="B133" s="83"/>
      <c r="C133" s="83"/>
      <c r="D133" s="83"/>
      <c r="E133" s="84"/>
      <c r="F133" s="83"/>
      <c r="G133" s="83"/>
    </row>
    <row r="134" spans="1:7" x14ac:dyDescent="0.25">
      <c r="A134" s="83"/>
      <c r="B134" s="83"/>
      <c r="C134" s="83"/>
      <c r="D134" s="83"/>
      <c r="E134" s="84"/>
      <c r="F134" s="83"/>
      <c r="G134" s="83"/>
    </row>
    <row r="135" spans="1:7" x14ac:dyDescent="0.25">
      <c r="A135" s="83"/>
      <c r="B135" s="83"/>
      <c r="C135" s="83"/>
      <c r="D135" s="83"/>
      <c r="E135" s="84"/>
      <c r="F135" s="83"/>
      <c r="G135" s="83"/>
    </row>
    <row r="136" spans="1:7" x14ac:dyDescent="0.25">
      <c r="A136" s="83"/>
      <c r="B136" s="83"/>
      <c r="C136" s="83"/>
      <c r="D136" s="83"/>
      <c r="E136" s="84"/>
      <c r="F136" s="83"/>
      <c r="G136" s="83"/>
    </row>
    <row r="137" spans="1:7" x14ac:dyDescent="0.25">
      <c r="A137" s="83"/>
      <c r="B137" s="83"/>
      <c r="C137" s="83"/>
      <c r="D137" s="83"/>
      <c r="E137" s="84"/>
      <c r="F137" s="83"/>
      <c r="G137" s="83"/>
    </row>
    <row r="138" spans="1:7" x14ac:dyDescent="0.25">
      <c r="A138" s="83"/>
      <c r="B138" s="83"/>
      <c r="C138" s="83"/>
      <c r="D138" s="83"/>
      <c r="E138" s="84"/>
      <c r="F138" s="83"/>
      <c r="G138" s="83"/>
    </row>
    <row r="139" spans="1:7" x14ac:dyDescent="0.25">
      <c r="A139" s="83"/>
      <c r="B139" s="83"/>
      <c r="C139" s="83"/>
      <c r="D139" s="83"/>
      <c r="E139" s="84"/>
      <c r="F139" s="83"/>
      <c r="G139" s="83"/>
    </row>
    <row r="140" spans="1:7" x14ac:dyDescent="0.25">
      <c r="A140" s="83"/>
      <c r="B140" s="83"/>
      <c r="C140" s="83"/>
      <c r="D140" s="83"/>
      <c r="E140" s="84"/>
      <c r="F140" s="83"/>
      <c r="G140" s="83"/>
    </row>
    <row r="141" spans="1:7" x14ac:dyDescent="0.25">
      <c r="A141" s="83"/>
      <c r="B141" s="83"/>
      <c r="C141" s="83"/>
      <c r="D141" s="83"/>
      <c r="E141" s="84"/>
      <c r="F141" s="83"/>
      <c r="G141" s="83"/>
    </row>
    <row r="142" spans="1:7" x14ac:dyDescent="0.25">
      <c r="A142" s="83"/>
      <c r="B142" s="83"/>
      <c r="C142" s="83"/>
      <c r="D142" s="83"/>
      <c r="E142" s="84"/>
      <c r="F142" s="83"/>
      <c r="G142" s="83"/>
    </row>
    <row r="143" spans="1:7" x14ac:dyDescent="0.25">
      <c r="A143" s="83"/>
      <c r="B143" s="83"/>
      <c r="C143" s="83"/>
      <c r="D143" s="83"/>
      <c r="E143" s="84"/>
      <c r="F143" s="83"/>
      <c r="G143" s="83"/>
    </row>
    <row r="144" spans="1:7" x14ac:dyDescent="0.25">
      <c r="A144" s="83"/>
      <c r="B144" s="83"/>
      <c r="C144" s="83"/>
      <c r="D144" s="83"/>
      <c r="E144" s="84"/>
      <c r="F144" s="83"/>
      <c r="G144" s="83"/>
    </row>
    <row r="145" spans="1:7" x14ac:dyDescent="0.25">
      <c r="A145" s="83"/>
      <c r="B145" s="83"/>
      <c r="C145" s="83"/>
      <c r="D145" s="83"/>
      <c r="E145" s="84"/>
      <c r="F145" s="83"/>
      <c r="G145" s="83"/>
    </row>
    <row r="146" spans="1:7" x14ac:dyDescent="0.25">
      <c r="A146" s="83"/>
      <c r="B146" s="83"/>
      <c r="C146" s="83"/>
      <c r="D146" s="83"/>
      <c r="E146" s="84"/>
      <c r="F146" s="83"/>
      <c r="G146" s="83"/>
    </row>
    <row r="147" spans="1:7" x14ac:dyDescent="0.25">
      <c r="A147" s="83"/>
      <c r="B147" s="83"/>
      <c r="C147" s="83"/>
      <c r="D147" s="83"/>
      <c r="E147" s="84"/>
      <c r="F147" s="83"/>
      <c r="G147" s="83"/>
    </row>
    <row r="148" spans="1:7" x14ac:dyDescent="0.25">
      <c r="A148" s="83"/>
      <c r="B148" s="83"/>
      <c r="C148" s="83"/>
      <c r="D148" s="83"/>
      <c r="E148" s="84"/>
      <c r="F148" s="83"/>
      <c r="G148" s="83"/>
    </row>
    <row r="149" spans="1:7" x14ac:dyDescent="0.25">
      <c r="A149" s="83"/>
      <c r="B149" s="83"/>
      <c r="C149" s="83"/>
      <c r="D149" s="83"/>
      <c r="E149" s="84"/>
      <c r="F149" s="83"/>
      <c r="G149" s="83"/>
    </row>
    <row r="150" spans="1:7" x14ac:dyDescent="0.25">
      <c r="A150" s="83"/>
      <c r="B150" s="83"/>
      <c r="C150" s="83"/>
      <c r="D150" s="83"/>
      <c r="E150" s="84"/>
      <c r="F150" s="83"/>
      <c r="G150" s="83"/>
    </row>
    <row r="151" spans="1:7" x14ac:dyDescent="0.25">
      <c r="A151" s="83"/>
      <c r="B151" s="83"/>
      <c r="C151" s="83"/>
      <c r="D151" s="83"/>
      <c r="E151" s="84"/>
      <c r="F151" s="83"/>
      <c r="G151" s="83"/>
    </row>
    <row r="152" spans="1:7" x14ac:dyDescent="0.25">
      <c r="A152" s="83"/>
      <c r="B152" s="83"/>
      <c r="C152" s="83"/>
      <c r="D152" s="83"/>
      <c r="E152" s="84"/>
      <c r="F152" s="83"/>
      <c r="G152" s="83"/>
    </row>
    <row r="153" spans="1:7" x14ac:dyDescent="0.25">
      <c r="A153" s="83"/>
      <c r="B153" s="83"/>
      <c r="C153" s="83"/>
      <c r="D153" s="83"/>
      <c r="E153" s="84"/>
      <c r="F153" s="83"/>
      <c r="G153" s="83"/>
    </row>
    <row r="154" spans="1:7" x14ac:dyDescent="0.25">
      <c r="A154" s="83"/>
      <c r="B154" s="83"/>
      <c r="C154" s="83"/>
      <c r="D154" s="83"/>
      <c r="E154" s="84"/>
      <c r="F154" s="83"/>
      <c r="G154" s="83"/>
    </row>
    <row r="155" spans="1:7" x14ac:dyDescent="0.25">
      <c r="A155" s="83"/>
      <c r="B155" s="83"/>
      <c r="C155" s="83"/>
      <c r="D155" s="83"/>
      <c r="E155" s="84"/>
      <c r="F155" s="83"/>
      <c r="G155" s="83"/>
    </row>
    <row r="156" spans="1:7" x14ac:dyDescent="0.25">
      <c r="A156" s="83"/>
      <c r="B156" s="83"/>
      <c r="C156" s="83"/>
      <c r="D156" s="83"/>
      <c r="E156" s="84"/>
      <c r="F156" s="83"/>
      <c r="G156" s="83"/>
    </row>
    <row r="157" spans="1:7" x14ac:dyDescent="0.25">
      <c r="A157" s="83"/>
      <c r="B157" s="83"/>
      <c r="C157" s="83"/>
      <c r="D157" s="83"/>
      <c r="E157" s="84"/>
      <c r="F157" s="83"/>
      <c r="G157" s="83"/>
    </row>
    <row r="158" spans="1:7" x14ac:dyDescent="0.25">
      <c r="A158" s="83"/>
      <c r="B158" s="83"/>
      <c r="C158" s="83"/>
      <c r="D158" s="83"/>
      <c r="E158" s="84"/>
      <c r="F158" s="83"/>
      <c r="G158" s="83"/>
    </row>
    <row r="159" spans="1:7" x14ac:dyDescent="0.25">
      <c r="A159" s="83"/>
      <c r="B159" s="83"/>
      <c r="C159" s="83"/>
      <c r="D159" s="83"/>
      <c r="E159" s="84"/>
      <c r="F159" s="83"/>
      <c r="G159" s="83"/>
    </row>
    <row r="160" spans="1:7" x14ac:dyDescent="0.25">
      <c r="A160" s="83"/>
      <c r="B160" s="83"/>
      <c r="C160" s="83"/>
      <c r="D160" s="83"/>
      <c r="E160" s="84"/>
      <c r="F160" s="83"/>
      <c r="G160" s="83"/>
    </row>
    <row r="161" spans="1:7" x14ac:dyDescent="0.25">
      <c r="A161" s="83"/>
      <c r="B161" s="83"/>
      <c r="C161" s="83"/>
      <c r="D161" s="83"/>
      <c r="E161" s="84"/>
      <c r="F161" s="83"/>
      <c r="G161" s="83"/>
    </row>
    <row r="162" spans="1:7" x14ac:dyDescent="0.25">
      <c r="A162" s="83"/>
      <c r="B162" s="83"/>
      <c r="C162" s="83"/>
      <c r="D162" s="83"/>
      <c r="E162" s="84"/>
      <c r="F162" s="83"/>
      <c r="G162" s="83"/>
    </row>
    <row r="163" spans="1:7" x14ac:dyDescent="0.25">
      <c r="A163" s="83"/>
      <c r="B163" s="83"/>
      <c r="C163" s="83"/>
      <c r="D163" s="83"/>
      <c r="E163" s="84"/>
      <c r="F163" s="83"/>
      <c r="G163" s="83"/>
    </row>
    <row r="164" spans="1:7" x14ac:dyDescent="0.25">
      <c r="A164" s="83"/>
      <c r="B164" s="83"/>
      <c r="C164" s="83"/>
      <c r="D164" s="83"/>
      <c r="E164" s="84"/>
      <c r="F164" s="83"/>
      <c r="G164" s="83"/>
    </row>
    <row r="165" spans="1:7" x14ac:dyDescent="0.25">
      <c r="A165" s="83"/>
      <c r="B165" s="83"/>
      <c r="C165" s="83"/>
      <c r="D165" s="83"/>
      <c r="E165" s="84"/>
      <c r="F165" s="83"/>
      <c r="G165" s="83"/>
    </row>
    <row r="166" spans="1:7" x14ac:dyDescent="0.25">
      <c r="A166" s="83"/>
      <c r="B166" s="83"/>
      <c r="C166" s="83"/>
      <c r="D166" s="83"/>
      <c r="E166" s="84"/>
      <c r="F166" s="83"/>
      <c r="G166" s="83"/>
    </row>
    <row r="167" spans="1:7" x14ac:dyDescent="0.25">
      <c r="A167" s="83"/>
      <c r="B167" s="83"/>
      <c r="C167" s="83"/>
      <c r="D167" s="83"/>
      <c r="E167" s="84"/>
      <c r="F167" s="83"/>
      <c r="G167" s="83"/>
    </row>
    <row r="168" spans="1:7" x14ac:dyDescent="0.25">
      <c r="A168" s="83"/>
      <c r="B168" s="83"/>
      <c r="C168" s="83"/>
      <c r="D168" s="83"/>
      <c r="E168" s="84"/>
      <c r="F168" s="83"/>
      <c r="G168" s="83"/>
    </row>
    <row r="169" spans="1:7" x14ac:dyDescent="0.25">
      <c r="A169" s="83"/>
      <c r="B169" s="83"/>
      <c r="C169" s="83"/>
      <c r="D169" s="83"/>
      <c r="E169" s="84"/>
      <c r="F169" s="83"/>
      <c r="G169" s="83"/>
    </row>
    <row r="170" spans="1:7" x14ac:dyDescent="0.25">
      <c r="A170" s="83"/>
      <c r="B170" s="83"/>
      <c r="C170" s="83"/>
      <c r="D170" s="83"/>
      <c r="E170" s="84"/>
      <c r="F170" s="83"/>
      <c r="G170" s="83"/>
    </row>
    <row r="171" spans="1:7" x14ac:dyDescent="0.25">
      <c r="A171" s="83"/>
      <c r="B171" s="83"/>
      <c r="C171" s="83"/>
      <c r="D171" s="83"/>
      <c r="E171" s="84"/>
      <c r="F171" s="83"/>
      <c r="G171" s="83"/>
    </row>
    <row r="172" spans="1:7" x14ac:dyDescent="0.25">
      <c r="A172" s="83"/>
      <c r="B172" s="83"/>
      <c r="C172" s="83"/>
      <c r="D172" s="83"/>
      <c r="E172" s="84"/>
      <c r="F172" s="83"/>
      <c r="G172" s="83"/>
    </row>
    <row r="173" spans="1:7" x14ac:dyDescent="0.25">
      <c r="A173" s="83"/>
      <c r="B173" s="83"/>
      <c r="C173" s="83"/>
      <c r="D173" s="83"/>
      <c r="E173" s="84"/>
      <c r="F173" s="83"/>
      <c r="G173" s="83"/>
    </row>
    <row r="174" spans="1:7" x14ac:dyDescent="0.25">
      <c r="A174" s="83"/>
      <c r="B174" s="83"/>
      <c r="C174" s="83"/>
      <c r="D174" s="83"/>
      <c r="E174" s="84"/>
      <c r="F174" s="83"/>
      <c r="G174" s="83"/>
    </row>
    <row r="175" spans="1:7" x14ac:dyDescent="0.25">
      <c r="A175" s="83"/>
      <c r="B175" s="83"/>
      <c r="C175" s="83"/>
      <c r="D175" s="83"/>
      <c r="E175" s="84"/>
      <c r="F175" s="83"/>
      <c r="G175" s="83"/>
    </row>
    <row r="176" spans="1:7" x14ac:dyDescent="0.25">
      <c r="A176" s="83"/>
      <c r="B176" s="83"/>
      <c r="C176" s="83"/>
      <c r="D176" s="83"/>
      <c r="E176" s="84"/>
      <c r="F176" s="83"/>
      <c r="G176" s="83"/>
    </row>
    <row r="177" spans="1:7" x14ac:dyDescent="0.25">
      <c r="A177" s="83"/>
      <c r="B177" s="83"/>
      <c r="C177" s="83"/>
      <c r="D177" s="83"/>
      <c r="E177" s="84"/>
      <c r="F177" s="83"/>
      <c r="G177" s="83"/>
    </row>
    <row r="178" spans="1:7" x14ac:dyDescent="0.25">
      <c r="A178" s="83"/>
      <c r="B178" s="83"/>
      <c r="C178" s="83"/>
      <c r="D178" s="83"/>
      <c r="E178" s="84"/>
      <c r="F178" s="83"/>
      <c r="G178" s="83"/>
    </row>
    <row r="179" spans="1:7" x14ac:dyDescent="0.25">
      <c r="A179" s="83"/>
      <c r="B179" s="83"/>
      <c r="C179" s="83"/>
      <c r="D179" s="83"/>
      <c r="E179" s="84"/>
      <c r="F179" s="83"/>
      <c r="G179" s="83"/>
    </row>
    <row r="180" spans="1:7" x14ac:dyDescent="0.25">
      <c r="A180" s="83"/>
      <c r="B180" s="83"/>
      <c r="C180" s="83"/>
      <c r="D180" s="83"/>
      <c r="E180" s="84"/>
      <c r="F180" s="83"/>
      <c r="G180" s="83"/>
    </row>
    <row r="181" spans="1:7" x14ac:dyDescent="0.25">
      <c r="A181" s="83"/>
      <c r="B181" s="83"/>
      <c r="C181" s="83"/>
      <c r="D181" s="83"/>
      <c r="E181" s="84"/>
      <c r="F181" s="83"/>
      <c r="G181" s="83"/>
    </row>
    <row r="182" spans="1:7" x14ac:dyDescent="0.25">
      <c r="A182" s="83"/>
      <c r="B182" s="83"/>
      <c r="C182" s="83"/>
      <c r="D182" s="83"/>
      <c r="E182" s="84"/>
      <c r="F182" s="83"/>
      <c r="G182" s="83"/>
    </row>
    <row r="183" spans="1:7" x14ac:dyDescent="0.25">
      <c r="A183" s="83"/>
      <c r="B183" s="83"/>
      <c r="C183" s="83"/>
      <c r="D183" s="83"/>
      <c r="E183" s="84"/>
      <c r="F183" s="83"/>
      <c r="G183" s="83"/>
    </row>
    <row r="184" spans="1:7" x14ac:dyDescent="0.25">
      <c r="A184" s="83"/>
      <c r="B184" s="83"/>
      <c r="C184" s="83"/>
      <c r="D184" s="83"/>
      <c r="E184" s="84"/>
      <c r="F184" s="83"/>
      <c r="G184" s="83"/>
    </row>
    <row r="185" spans="1:7" x14ac:dyDescent="0.25">
      <c r="A185" s="83"/>
      <c r="B185" s="83"/>
      <c r="C185" s="83"/>
      <c r="D185" s="83"/>
      <c r="E185" s="84"/>
      <c r="F185" s="83"/>
      <c r="G185" s="83"/>
    </row>
    <row r="186" spans="1:7" x14ac:dyDescent="0.25">
      <c r="A186" s="83"/>
      <c r="B186" s="83"/>
      <c r="C186" s="83"/>
      <c r="D186" s="83"/>
      <c r="E186" s="84"/>
      <c r="F186" s="83"/>
      <c r="G186" s="83"/>
    </row>
    <row r="187" spans="1:7" x14ac:dyDescent="0.25">
      <c r="A187" s="83"/>
      <c r="B187" s="83"/>
      <c r="C187" s="83"/>
      <c r="D187" s="83"/>
      <c r="E187" s="84"/>
      <c r="F187" s="83"/>
      <c r="G187" s="83"/>
    </row>
    <row r="188" spans="1:7" x14ac:dyDescent="0.25">
      <c r="A188" s="83"/>
      <c r="B188" s="83"/>
      <c r="C188" s="83"/>
      <c r="D188" s="83"/>
      <c r="E188" s="84"/>
      <c r="F188" s="83"/>
      <c r="G188" s="83"/>
    </row>
    <row r="189" spans="1:7" x14ac:dyDescent="0.25">
      <c r="A189" s="83"/>
      <c r="B189" s="83"/>
      <c r="C189" s="83"/>
      <c r="D189" s="83"/>
      <c r="E189" s="84"/>
      <c r="F189" s="83"/>
      <c r="G189" s="83"/>
    </row>
    <row r="190" spans="1:7" x14ac:dyDescent="0.25">
      <c r="A190" s="83"/>
      <c r="B190" s="83"/>
      <c r="C190" s="83"/>
      <c r="D190" s="83"/>
      <c r="E190" s="84"/>
      <c r="F190" s="83"/>
      <c r="G190" s="83"/>
    </row>
    <row r="191" spans="1:7" x14ac:dyDescent="0.25">
      <c r="A191" s="83"/>
      <c r="B191" s="83"/>
      <c r="C191" s="83"/>
      <c r="D191" s="83"/>
      <c r="E191" s="84"/>
      <c r="F191" s="83"/>
      <c r="G191" s="83"/>
    </row>
    <row r="192" spans="1:7" x14ac:dyDescent="0.25">
      <c r="A192" s="83"/>
      <c r="B192" s="83"/>
      <c r="C192" s="83"/>
      <c r="D192" s="83"/>
      <c r="E192" s="84"/>
      <c r="F192" s="83"/>
      <c r="G192" s="83"/>
    </row>
    <row r="193" spans="1:7" x14ac:dyDescent="0.25">
      <c r="A193" s="83"/>
      <c r="B193" s="83"/>
      <c r="C193" s="83"/>
      <c r="D193" s="83"/>
      <c r="E193" s="84"/>
      <c r="F193" s="83"/>
      <c r="G193" s="83"/>
    </row>
    <row r="194" spans="1:7" x14ac:dyDescent="0.25">
      <c r="A194" s="83"/>
      <c r="B194" s="83"/>
      <c r="C194" s="83"/>
      <c r="D194" s="83"/>
      <c r="E194" s="84"/>
      <c r="F194" s="83"/>
      <c r="G194" s="83"/>
    </row>
    <row r="195" spans="1:7" x14ac:dyDescent="0.25">
      <c r="A195" s="83"/>
      <c r="B195" s="83"/>
      <c r="C195" s="83"/>
      <c r="D195" s="83"/>
      <c r="E195" s="84"/>
      <c r="F195" s="83"/>
      <c r="G195" s="83"/>
    </row>
    <row r="196" spans="1:7" x14ac:dyDescent="0.25">
      <c r="A196" s="83"/>
      <c r="B196" s="83"/>
      <c r="C196" s="83"/>
      <c r="D196" s="83"/>
      <c r="E196" s="84"/>
      <c r="F196" s="83"/>
      <c r="G196" s="83"/>
    </row>
    <row r="197" spans="1:7" x14ac:dyDescent="0.25">
      <c r="A197" s="83"/>
      <c r="B197" s="83"/>
      <c r="C197" s="83"/>
      <c r="D197" s="83"/>
      <c r="E197" s="84"/>
      <c r="F197" s="83"/>
      <c r="G197" s="83"/>
    </row>
    <row r="198" spans="1:7" x14ac:dyDescent="0.25">
      <c r="A198" s="83"/>
      <c r="B198" s="83"/>
      <c r="C198" s="83"/>
      <c r="D198" s="83"/>
      <c r="E198" s="84"/>
      <c r="F198" s="83"/>
      <c r="G198" s="83"/>
    </row>
    <row r="199" spans="1:7" x14ac:dyDescent="0.25">
      <c r="A199" s="83"/>
      <c r="B199" s="83"/>
      <c r="C199" s="83"/>
      <c r="D199" s="83"/>
      <c r="E199" s="84"/>
      <c r="F199" s="83"/>
      <c r="G199" s="83"/>
    </row>
    <row r="200" spans="1:7" x14ac:dyDescent="0.25">
      <c r="A200" s="83"/>
      <c r="B200" s="83"/>
      <c r="C200" s="83"/>
      <c r="D200" s="83"/>
      <c r="E200" s="84"/>
      <c r="F200" s="83"/>
      <c r="G200" s="83"/>
    </row>
    <row r="201" spans="1:7" x14ac:dyDescent="0.25">
      <c r="A201" s="83"/>
      <c r="B201" s="83"/>
      <c r="C201" s="83"/>
      <c r="D201" s="83"/>
      <c r="E201" s="84"/>
      <c r="F201" s="83"/>
      <c r="G201" s="83"/>
    </row>
    <row r="202" spans="1:7" x14ac:dyDescent="0.25">
      <c r="A202" s="83"/>
      <c r="B202" s="83"/>
      <c r="C202" s="83"/>
      <c r="D202" s="83"/>
      <c r="E202" s="84"/>
      <c r="F202" s="83"/>
      <c r="G202" s="83"/>
    </row>
    <row r="203" spans="1:7" x14ac:dyDescent="0.25">
      <c r="A203" s="83"/>
      <c r="B203" s="83"/>
      <c r="C203" s="83"/>
      <c r="D203" s="83"/>
      <c r="E203" s="84"/>
      <c r="F203" s="83"/>
      <c r="G203" s="83"/>
    </row>
    <row r="204" spans="1:7" x14ac:dyDescent="0.25">
      <c r="A204" s="83"/>
      <c r="B204" s="83"/>
      <c r="C204" s="83"/>
      <c r="D204" s="83"/>
      <c r="E204" s="84"/>
      <c r="F204" s="83"/>
      <c r="G204" s="83"/>
    </row>
    <row r="205" spans="1:7" x14ac:dyDescent="0.25">
      <c r="A205" s="83"/>
      <c r="B205" s="83"/>
      <c r="C205" s="83"/>
      <c r="D205" s="83"/>
      <c r="E205" s="84"/>
      <c r="F205" s="83"/>
      <c r="G205" s="83"/>
    </row>
    <row r="206" spans="1:7" x14ac:dyDescent="0.25">
      <c r="A206" s="83"/>
      <c r="B206" s="83"/>
      <c r="C206" s="83"/>
      <c r="D206" s="83"/>
      <c r="E206" s="84"/>
      <c r="F206" s="83"/>
      <c r="G206" s="83"/>
    </row>
    <row r="207" spans="1:7" x14ac:dyDescent="0.25">
      <c r="A207" s="83"/>
      <c r="B207" s="83"/>
      <c r="C207" s="83"/>
      <c r="D207" s="83"/>
      <c r="E207" s="84"/>
      <c r="F207" s="83"/>
      <c r="G207" s="83"/>
    </row>
    <row r="208" spans="1:7" x14ac:dyDescent="0.25">
      <c r="A208" s="83"/>
      <c r="B208" s="83"/>
      <c r="C208" s="83"/>
      <c r="D208" s="83"/>
      <c r="E208" s="84"/>
      <c r="F208" s="83"/>
      <c r="G208" s="83"/>
    </row>
    <row r="209" spans="1:7" x14ac:dyDescent="0.25">
      <c r="A209" s="83"/>
      <c r="B209" s="83"/>
      <c r="C209" s="83"/>
      <c r="D209" s="83"/>
      <c r="E209" s="84"/>
      <c r="F209" s="83"/>
      <c r="G209" s="83"/>
    </row>
    <row r="210" spans="1:7" x14ac:dyDescent="0.25">
      <c r="A210" s="83"/>
      <c r="B210" s="83"/>
      <c r="C210" s="83"/>
      <c r="D210" s="83"/>
      <c r="E210" s="84"/>
      <c r="F210" s="83"/>
      <c r="G210" s="83"/>
    </row>
    <row r="211" spans="1:7" x14ac:dyDescent="0.25">
      <c r="A211" s="83"/>
      <c r="B211" s="83"/>
      <c r="C211" s="83"/>
      <c r="D211" s="83"/>
      <c r="E211" s="84"/>
      <c r="F211" s="83"/>
      <c r="G211" s="83"/>
    </row>
    <row r="212" spans="1:7" x14ac:dyDescent="0.25">
      <c r="A212" s="83"/>
      <c r="B212" s="83"/>
      <c r="C212" s="83"/>
      <c r="D212" s="83"/>
      <c r="E212" s="84"/>
      <c r="F212" s="83"/>
      <c r="G212" s="83"/>
    </row>
    <row r="213" spans="1:7" x14ac:dyDescent="0.25">
      <c r="A213" s="83"/>
      <c r="B213" s="83"/>
      <c r="C213" s="83"/>
      <c r="D213" s="83"/>
      <c r="E213" s="84"/>
      <c r="F213" s="83"/>
      <c r="G213" s="83"/>
    </row>
    <row r="214" spans="1:7" x14ac:dyDescent="0.25">
      <c r="A214" s="83"/>
      <c r="B214" s="83"/>
      <c r="C214" s="83"/>
      <c r="D214" s="83"/>
      <c r="E214" s="84"/>
      <c r="F214" s="83"/>
      <c r="G214" s="83"/>
    </row>
    <row r="215" spans="1:7" x14ac:dyDescent="0.25">
      <c r="A215" s="83"/>
      <c r="B215" s="83"/>
      <c r="C215" s="83"/>
      <c r="D215" s="83"/>
      <c r="E215" s="84"/>
      <c r="F215" s="83"/>
      <c r="G215" s="83"/>
    </row>
    <row r="216" spans="1:7" x14ac:dyDescent="0.25">
      <c r="A216" s="83"/>
      <c r="B216" s="83"/>
      <c r="C216" s="83"/>
      <c r="D216" s="83"/>
      <c r="E216" s="84"/>
      <c r="F216" s="83"/>
      <c r="G216" s="83"/>
    </row>
    <row r="217" spans="1:7" x14ac:dyDescent="0.25">
      <c r="A217" s="83"/>
      <c r="B217" s="83"/>
      <c r="C217" s="83"/>
      <c r="D217" s="83"/>
      <c r="E217" s="84"/>
      <c r="F217" s="83"/>
      <c r="G217" s="83"/>
    </row>
    <row r="218" spans="1:7" x14ac:dyDescent="0.25">
      <c r="A218" s="83"/>
      <c r="B218" s="83"/>
      <c r="C218" s="83"/>
      <c r="D218" s="83"/>
      <c r="E218" s="84"/>
      <c r="F218" s="83"/>
      <c r="G218" s="83"/>
    </row>
    <row r="219" spans="1:7" x14ac:dyDescent="0.25">
      <c r="A219" s="83"/>
      <c r="B219" s="83"/>
      <c r="C219" s="83"/>
      <c r="D219" s="83"/>
      <c r="E219" s="84"/>
      <c r="F219" s="83"/>
      <c r="G219" s="83"/>
    </row>
    <row r="220" spans="1:7" x14ac:dyDescent="0.25">
      <c r="A220" s="83"/>
      <c r="B220" s="83"/>
      <c r="C220" s="83"/>
      <c r="D220" s="83"/>
      <c r="E220" s="84"/>
      <c r="F220" s="83"/>
      <c r="G220" s="83"/>
    </row>
    <row r="221" spans="1:7" x14ac:dyDescent="0.25">
      <c r="A221" s="83"/>
      <c r="B221" s="83"/>
      <c r="C221" s="83"/>
      <c r="D221" s="83"/>
      <c r="E221" s="84"/>
      <c r="F221" s="83"/>
      <c r="G221" s="83"/>
    </row>
    <row r="222" spans="1:7" x14ac:dyDescent="0.25">
      <c r="A222" s="83"/>
      <c r="B222" s="83"/>
      <c r="C222" s="83"/>
      <c r="D222" s="83"/>
      <c r="E222" s="84"/>
      <c r="F222" s="83"/>
      <c r="G222" s="83"/>
    </row>
    <row r="223" spans="1:7" x14ac:dyDescent="0.25">
      <c r="A223" s="83"/>
      <c r="B223" s="83"/>
      <c r="C223" s="83"/>
      <c r="D223" s="83"/>
      <c r="E223" s="84"/>
      <c r="F223" s="83"/>
      <c r="G223" s="83"/>
    </row>
    <row r="224" spans="1:7" x14ac:dyDescent="0.25">
      <c r="A224" s="83"/>
      <c r="B224" s="83"/>
      <c r="C224" s="83"/>
      <c r="D224" s="83"/>
      <c r="E224" s="84"/>
      <c r="F224" s="83"/>
      <c r="G224" s="83"/>
    </row>
    <row r="225" spans="1:7" x14ac:dyDescent="0.25">
      <c r="A225" s="83"/>
      <c r="B225" s="83"/>
      <c r="C225" s="83"/>
      <c r="D225" s="83"/>
      <c r="E225" s="84"/>
      <c r="F225" s="83"/>
      <c r="G225" s="83"/>
    </row>
    <row r="226" spans="1:7" x14ac:dyDescent="0.25">
      <c r="A226" s="83"/>
      <c r="B226" s="83"/>
      <c r="C226" s="83"/>
      <c r="D226" s="83"/>
      <c r="E226" s="84"/>
      <c r="F226" s="83"/>
      <c r="G226" s="83"/>
    </row>
    <row r="227" spans="1:7" x14ac:dyDescent="0.25">
      <c r="A227" s="83"/>
      <c r="B227" s="83"/>
      <c r="C227" s="83"/>
      <c r="D227" s="83"/>
      <c r="E227" s="84"/>
      <c r="F227" s="83"/>
      <c r="G227" s="83"/>
    </row>
    <row r="228" spans="1:7" x14ac:dyDescent="0.25">
      <c r="A228" s="83"/>
      <c r="B228" s="83"/>
      <c r="C228" s="83"/>
      <c r="D228" s="83"/>
      <c r="E228" s="84"/>
      <c r="F228" s="83"/>
      <c r="G228" s="83"/>
    </row>
    <row r="229" spans="1:7" x14ac:dyDescent="0.25">
      <c r="A229" s="83"/>
      <c r="B229" s="83"/>
      <c r="C229" s="83"/>
      <c r="D229" s="83"/>
      <c r="E229" s="84"/>
      <c r="F229" s="83"/>
      <c r="G229" s="83"/>
    </row>
    <row r="230" spans="1:7" x14ac:dyDescent="0.25">
      <c r="A230" s="83"/>
      <c r="B230" s="83"/>
      <c r="C230" s="83"/>
      <c r="D230" s="83"/>
      <c r="E230" s="84"/>
      <c r="F230" s="83"/>
      <c r="G230" s="83"/>
    </row>
    <row r="231" spans="1:7" x14ac:dyDescent="0.25">
      <c r="A231" s="83"/>
      <c r="B231" s="83"/>
      <c r="C231" s="83"/>
      <c r="D231" s="83"/>
      <c r="E231" s="84"/>
      <c r="F231" s="83"/>
      <c r="G231" s="83"/>
    </row>
    <row r="232" spans="1:7" x14ac:dyDescent="0.25">
      <c r="A232" s="83"/>
      <c r="B232" s="83"/>
      <c r="C232" s="83"/>
      <c r="D232" s="83"/>
      <c r="E232" s="84"/>
      <c r="F232" s="83"/>
      <c r="G232" s="83"/>
    </row>
    <row r="233" spans="1:7" x14ac:dyDescent="0.25">
      <c r="A233" s="83"/>
      <c r="B233" s="83"/>
      <c r="C233" s="83"/>
      <c r="D233" s="83"/>
      <c r="E233" s="84"/>
      <c r="F233" s="83"/>
      <c r="G233" s="83"/>
    </row>
    <row r="234" spans="1:7" x14ac:dyDescent="0.25">
      <c r="A234" s="83"/>
      <c r="B234" s="83"/>
      <c r="C234" s="83"/>
      <c r="D234" s="83"/>
      <c r="E234" s="84"/>
      <c r="F234" s="83"/>
      <c r="G234" s="83"/>
    </row>
    <row r="235" spans="1:7" x14ac:dyDescent="0.25">
      <c r="A235" s="83"/>
      <c r="B235" s="83"/>
      <c r="C235" s="83"/>
      <c r="D235" s="83"/>
      <c r="E235" s="84"/>
      <c r="F235" s="83"/>
      <c r="G235" s="83"/>
    </row>
    <row r="236" spans="1:7" x14ac:dyDescent="0.25">
      <c r="A236" s="83"/>
      <c r="B236" s="83"/>
      <c r="C236" s="83"/>
      <c r="D236" s="83"/>
      <c r="E236" s="84"/>
      <c r="F236" s="83"/>
      <c r="G236" s="83"/>
    </row>
    <row r="237" spans="1:7" x14ac:dyDescent="0.25">
      <c r="A237" s="83"/>
      <c r="B237" s="83"/>
      <c r="C237" s="83"/>
      <c r="D237" s="83"/>
      <c r="E237" s="84"/>
      <c r="F237" s="83"/>
      <c r="G237" s="83"/>
    </row>
    <row r="238" spans="1:7" x14ac:dyDescent="0.25">
      <c r="A238" s="83"/>
      <c r="B238" s="83"/>
      <c r="C238" s="83"/>
      <c r="D238" s="83"/>
      <c r="E238" s="84"/>
      <c r="F238" s="83"/>
      <c r="G238" s="83"/>
    </row>
    <row r="239" spans="1:7" x14ac:dyDescent="0.25">
      <c r="A239" s="83"/>
      <c r="B239" s="83"/>
      <c r="C239" s="83"/>
      <c r="D239" s="83"/>
      <c r="E239" s="84"/>
      <c r="F239" s="83"/>
      <c r="G239" s="83"/>
    </row>
    <row r="240" spans="1:7" x14ac:dyDescent="0.25">
      <c r="A240" s="83"/>
      <c r="B240" s="83"/>
      <c r="C240" s="83"/>
      <c r="D240" s="83"/>
      <c r="E240" s="84"/>
      <c r="F240" s="83"/>
      <c r="G240" s="83"/>
    </row>
    <row r="241" spans="1:7" x14ac:dyDescent="0.25">
      <c r="A241" s="83"/>
      <c r="B241" s="83"/>
      <c r="C241" s="83"/>
      <c r="D241" s="83"/>
      <c r="E241" s="84"/>
      <c r="F241" s="83"/>
      <c r="G241" s="83"/>
    </row>
    <row r="242" spans="1:7" x14ac:dyDescent="0.25">
      <c r="A242" s="83"/>
      <c r="B242" s="83"/>
      <c r="C242" s="83"/>
      <c r="D242" s="83"/>
      <c r="E242" s="84"/>
      <c r="F242" s="83"/>
      <c r="G242" s="83"/>
    </row>
    <row r="243" spans="1:7" x14ac:dyDescent="0.25">
      <c r="A243" s="83"/>
      <c r="B243" s="83"/>
      <c r="C243" s="83"/>
      <c r="D243" s="83"/>
      <c r="E243" s="84"/>
      <c r="F243" s="83"/>
      <c r="G243" s="83"/>
    </row>
    <row r="244" spans="1:7" x14ac:dyDescent="0.25">
      <c r="A244" s="83"/>
      <c r="B244" s="83"/>
      <c r="C244" s="83"/>
      <c r="D244" s="83"/>
      <c r="E244" s="84"/>
      <c r="F244" s="83"/>
      <c r="G244" s="83"/>
    </row>
    <row r="245" spans="1:7" x14ac:dyDescent="0.25">
      <c r="A245" s="83"/>
      <c r="B245" s="83"/>
      <c r="C245" s="83"/>
      <c r="D245" s="83"/>
      <c r="E245" s="84"/>
      <c r="F245" s="83"/>
      <c r="G245" s="83"/>
    </row>
    <row r="246" spans="1:7" x14ac:dyDescent="0.25">
      <c r="A246" s="83"/>
      <c r="B246" s="83"/>
      <c r="C246" s="83"/>
      <c r="D246" s="83"/>
      <c r="E246" s="84"/>
      <c r="F246" s="83"/>
      <c r="G246" s="83"/>
    </row>
    <row r="247" spans="1:7" x14ac:dyDescent="0.25">
      <c r="A247" s="83"/>
      <c r="B247" s="83"/>
      <c r="C247" s="83"/>
      <c r="D247" s="83"/>
      <c r="E247" s="84"/>
      <c r="F247" s="83"/>
      <c r="G247" s="83"/>
    </row>
    <row r="248" spans="1:7" x14ac:dyDescent="0.25">
      <c r="A248" s="83"/>
      <c r="B248" s="83"/>
      <c r="C248" s="83"/>
      <c r="D248" s="83"/>
      <c r="E248" s="84"/>
      <c r="F248" s="83"/>
      <c r="G248" s="83"/>
    </row>
    <row r="249" spans="1:7" x14ac:dyDescent="0.25">
      <c r="A249" s="83"/>
      <c r="B249" s="83"/>
      <c r="C249" s="83"/>
      <c r="D249" s="83"/>
      <c r="E249" s="84"/>
      <c r="F249" s="83"/>
      <c r="G249" s="83"/>
    </row>
    <row r="250" spans="1:7" x14ac:dyDescent="0.25">
      <c r="A250" s="83"/>
      <c r="B250" s="83"/>
      <c r="C250" s="83"/>
      <c r="D250" s="83"/>
      <c r="E250" s="84"/>
      <c r="F250" s="83"/>
      <c r="G250" s="83"/>
    </row>
    <row r="251" spans="1:7" x14ac:dyDescent="0.25">
      <c r="A251" s="83"/>
      <c r="B251" s="83"/>
      <c r="C251" s="83"/>
      <c r="D251" s="83"/>
      <c r="E251" s="84"/>
      <c r="F251" s="83"/>
      <c r="G251" s="83"/>
    </row>
    <row r="252" spans="1:7" x14ac:dyDescent="0.25">
      <c r="A252" s="83"/>
      <c r="B252" s="83"/>
      <c r="C252" s="83"/>
      <c r="D252" s="83"/>
      <c r="E252" s="84"/>
      <c r="F252" s="83"/>
      <c r="G252" s="83"/>
    </row>
    <row r="253" spans="1:7" x14ac:dyDescent="0.25">
      <c r="A253" s="83"/>
      <c r="B253" s="83"/>
      <c r="C253" s="83"/>
      <c r="D253" s="83"/>
      <c r="E253" s="84"/>
      <c r="F253" s="83"/>
      <c r="G253" s="83"/>
    </row>
    <row r="254" spans="1:7" x14ac:dyDescent="0.25">
      <c r="A254" s="83"/>
      <c r="B254" s="83"/>
      <c r="C254" s="83"/>
      <c r="D254" s="83"/>
      <c r="E254" s="84"/>
      <c r="F254" s="83"/>
      <c r="G254" s="83"/>
    </row>
    <row r="255" spans="1:7" x14ac:dyDescent="0.25">
      <c r="A255" s="83"/>
      <c r="B255" s="83"/>
      <c r="C255" s="83"/>
      <c r="D255" s="83"/>
      <c r="E255" s="84"/>
      <c r="F255" s="83"/>
      <c r="G255" s="83"/>
    </row>
    <row r="256" spans="1:7" x14ac:dyDescent="0.25">
      <c r="A256" s="83"/>
      <c r="B256" s="83"/>
      <c r="C256" s="83"/>
      <c r="D256" s="83"/>
      <c r="E256" s="84"/>
      <c r="F256" s="83"/>
      <c r="G256" s="83"/>
    </row>
    <row r="257" spans="1:7" x14ac:dyDescent="0.25">
      <c r="A257" s="83"/>
      <c r="B257" s="83"/>
      <c r="C257" s="83"/>
      <c r="D257" s="83"/>
      <c r="E257" s="84"/>
      <c r="F257" s="83"/>
      <c r="G257" s="83"/>
    </row>
    <row r="258" spans="1:7" x14ac:dyDescent="0.25">
      <c r="A258" s="83"/>
      <c r="B258" s="83"/>
      <c r="C258" s="83"/>
      <c r="D258" s="83"/>
      <c r="E258" s="84"/>
      <c r="F258" s="83"/>
      <c r="G258" s="83"/>
    </row>
    <row r="259" spans="1:7" x14ac:dyDescent="0.25">
      <c r="A259" s="83"/>
      <c r="B259" s="83"/>
      <c r="C259" s="83"/>
      <c r="D259" s="83"/>
      <c r="E259" s="84"/>
      <c r="F259" s="83"/>
      <c r="G259" s="83"/>
    </row>
    <row r="260" spans="1:7" x14ac:dyDescent="0.25">
      <c r="A260" s="83"/>
      <c r="B260" s="83"/>
      <c r="C260" s="83"/>
      <c r="D260" s="83"/>
      <c r="E260" s="84"/>
      <c r="F260" s="83"/>
      <c r="G260" s="83"/>
    </row>
    <row r="261" spans="1:7" x14ac:dyDescent="0.25">
      <c r="A261" s="83"/>
      <c r="B261" s="83"/>
      <c r="C261" s="83"/>
      <c r="D261" s="83"/>
      <c r="E261" s="84"/>
      <c r="F261" s="83"/>
      <c r="G261" s="83"/>
    </row>
    <row r="262" spans="1:7" x14ac:dyDescent="0.25">
      <c r="A262" s="83"/>
      <c r="B262" s="83"/>
      <c r="C262" s="83"/>
      <c r="D262" s="83"/>
      <c r="E262" s="84"/>
      <c r="F262" s="83"/>
      <c r="G262" s="83"/>
    </row>
    <row r="263" spans="1:7" x14ac:dyDescent="0.25">
      <c r="A263" s="83"/>
      <c r="B263" s="83"/>
      <c r="C263" s="83"/>
      <c r="D263" s="83"/>
      <c r="E263" s="84"/>
      <c r="F263" s="83"/>
      <c r="G263" s="83"/>
    </row>
    <row r="264" spans="1:7" x14ac:dyDescent="0.25">
      <c r="A264" s="83"/>
      <c r="B264" s="83"/>
      <c r="C264" s="83"/>
      <c r="D264" s="83"/>
      <c r="E264" s="84"/>
      <c r="F264" s="83"/>
      <c r="G264" s="83"/>
    </row>
    <row r="265" spans="1:7" x14ac:dyDescent="0.25">
      <c r="A265" s="83"/>
      <c r="B265" s="83"/>
      <c r="C265" s="83"/>
      <c r="D265" s="83"/>
      <c r="E265" s="84"/>
      <c r="F265" s="83"/>
      <c r="G265" s="83"/>
    </row>
    <row r="266" spans="1:7" x14ac:dyDescent="0.25">
      <c r="A266" s="83"/>
      <c r="B266" s="83"/>
      <c r="C266" s="83"/>
      <c r="D266" s="83"/>
      <c r="E266" s="84"/>
      <c r="F266" s="83"/>
      <c r="G266" s="83"/>
    </row>
    <row r="267" spans="1:7" x14ac:dyDescent="0.25">
      <c r="A267" s="83"/>
      <c r="B267" s="83"/>
      <c r="C267" s="83"/>
      <c r="D267" s="83"/>
      <c r="E267" s="84"/>
      <c r="F267" s="83"/>
      <c r="G267" s="83"/>
    </row>
    <row r="268" spans="1:7" x14ac:dyDescent="0.25">
      <c r="A268" s="83"/>
      <c r="B268" s="83"/>
      <c r="C268" s="83"/>
      <c r="D268" s="83"/>
      <c r="E268" s="84"/>
      <c r="F268" s="83"/>
      <c r="G268" s="83"/>
    </row>
    <row r="269" spans="1:7" x14ac:dyDescent="0.25">
      <c r="A269" s="83"/>
      <c r="B269" s="83"/>
      <c r="C269" s="83"/>
      <c r="D269" s="83"/>
      <c r="E269" s="84"/>
      <c r="F269" s="83"/>
      <c r="G269" s="83"/>
    </row>
    <row r="270" spans="1:7" x14ac:dyDescent="0.25">
      <c r="A270" s="83"/>
      <c r="B270" s="83"/>
      <c r="C270" s="83"/>
      <c r="D270" s="83"/>
      <c r="E270" s="84"/>
      <c r="F270" s="83"/>
      <c r="G270" s="83"/>
    </row>
    <row r="271" spans="1:7" x14ac:dyDescent="0.25">
      <c r="A271" s="83"/>
      <c r="B271" s="83"/>
      <c r="C271" s="83"/>
      <c r="D271" s="83"/>
      <c r="E271" s="84"/>
      <c r="F271" s="83"/>
      <c r="G271" s="83"/>
    </row>
    <row r="272" spans="1:7" x14ac:dyDescent="0.25">
      <c r="A272" s="83"/>
      <c r="B272" s="83"/>
      <c r="C272" s="83"/>
      <c r="D272" s="83"/>
      <c r="E272" s="84"/>
      <c r="F272" s="83"/>
      <c r="G272" s="83"/>
    </row>
    <row r="273" spans="1:7" x14ac:dyDescent="0.25">
      <c r="A273" s="83"/>
      <c r="B273" s="83"/>
      <c r="C273" s="83"/>
      <c r="D273" s="83"/>
      <c r="E273" s="84"/>
      <c r="F273" s="83"/>
      <c r="G273" s="83"/>
    </row>
    <row r="274" spans="1:7" x14ac:dyDescent="0.25">
      <c r="A274" s="83"/>
      <c r="B274" s="83"/>
      <c r="C274" s="83"/>
      <c r="D274" s="83"/>
      <c r="E274" s="84"/>
      <c r="F274" s="83"/>
      <c r="G274" s="83"/>
    </row>
    <row r="275" spans="1:7" x14ac:dyDescent="0.25">
      <c r="A275" s="83"/>
      <c r="B275" s="83"/>
      <c r="C275" s="83"/>
      <c r="D275" s="83"/>
      <c r="E275" s="84"/>
      <c r="F275" s="83"/>
      <c r="G275" s="83"/>
    </row>
    <row r="276" spans="1:7" x14ac:dyDescent="0.25">
      <c r="A276" s="83"/>
      <c r="B276" s="83"/>
      <c r="C276" s="83"/>
      <c r="D276" s="83"/>
      <c r="E276" s="84"/>
      <c r="F276" s="83"/>
      <c r="G276" s="83"/>
    </row>
    <row r="277" spans="1:7" x14ac:dyDescent="0.25">
      <c r="A277" s="83"/>
      <c r="B277" s="83"/>
      <c r="C277" s="83"/>
      <c r="D277" s="83"/>
      <c r="E277" s="84"/>
      <c r="F277" s="83"/>
      <c r="G277" s="83"/>
    </row>
    <row r="278" spans="1:7" x14ac:dyDescent="0.25">
      <c r="A278" s="83"/>
      <c r="B278" s="83"/>
      <c r="C278" s="83"/>
      <c r="D278" s="83"/>
      <c r="E278" s="84"/>
      <c r="F278" s="83"/>
      <c r="G278" s="83"/>
    </row>
    <row r="279" spans="1:7" x14ac:dyDescent="0.25">
      <c r="A279" s="83"/>
      <c r="B279" s="83"/>
      <c r="C279" s="83"/>
      <c r="D279" s="83"/>
      <c r="E279" s="84"/>
      <c r="F279" s="83"/>
      <c r="G279" s="83"/>
    </row>
    <row r="280" spans="1:7" x14ac:dyDescent="0.25">
      <c r="A280" s="83"/>
      <c r="B280" s="83"/>
      <c r="C280" s="83"/>
      <c r="D280" s="83"/>
      <c r="E280" s="84"/>
      <c r="F280" s="83"/>
      <c r="G280" s="83"/>
    </row>
    <row r="281" spans="1:7" x14ac:dyDescent="0.25">
      <c r="A281" s="83"/>
      <c r="B281" s="83"/>
      <c r="C281" s="83"/>
      <c r="D281" s="83"/>
      <c r="E281" s="84"/>
      <c r="F281" s="83"/>
      <c r="G281" s="83"/>
    </row>
    <row r="282" spans="1:7" x14ac:dyDescent="0.25">
      <c r="A282" s="83"/>
      <c r="B282" s="83"/>
      <c r="C282" s="83"/>
      <c r="D282" s="83"/>
      <c r="E282" s="84"/>
      <c r="F282" s="83"/>
      <c r="G282" s="83"/>
    </row>
    <row r="283" spans="1:7" x14ac:dyDescent="0.25">
      <c r="A283" s="83"/>
      <c r="B283" s="83"/>
      <c r="C283" s="83"/>
      <c r="D283" s="83"/>
      <c r="E283" s="84"/>
      <c r="F283" s="83"/>
      <c r="G283" s="83"/>
    </row>
    <row r="284" spans="1:7" x14ac:dyDescent="0.25">
      <c r="A284" s="83"/>
      <c r="B284" s="83"/>
      <c r="C284" s="83"/>
      <c r="D284" s="83"/>
      <c r="E284" s="84"/>
      <c r="F284" s="83"/>
      <c r="G284" s="83"/>
    </row>
    <row r="285" spans="1:7" x14ac:dyDescent="0.25">
      <c r="A285" s="83"/>
      <c r="B285" s="83"/>
      <c r="C285" s="83"/>
      <c r="D285" s="83"/>
      <c r="E285" s="84"/>
      <c r="F285" s="83"/>
      <c r="G285" s="83"/>
    </row>
    <row r="286" spans="1:7" x14ac:dyDescent="0.25">
      <c r="A286" s="83"/>
      <c r="B286" s="83"/>
      <c r="C286" s="83"/>
      <c r="D286" s="83"/>
      <c r="E286" s="84"/>
      <c r="F286" s="83"/>
      <c r="G286" s="83"/>
    </row>
    <row r="287" spans="1:7" x14ac:dyDescent="0.25">
      <c r="A287" s="83"/>
      <c r="B287" s="83"/>
      <c r="C287" s="83"/>
      <c r="D287" s="83"/>
      <c r="E287" s="84"/>
      <c r="F287" s="83"/>
      <c r="G287" s="83"/>
    </row>
    <row r="288" spans="1:7" x14ac:dyDescent="0.25">
      <c r="A288" s="83"/>
      <c r="B288" s="83"/>
      <c r="C288" s="83"/>
      <c r="D288" s="83"/>
      <c r="E288" s="84"/>
      <c r="F288" s="83"/>
      <c r="G288" s="83"/>
    </row>
    <row r="289" spans="1:7" x14ac:dyDescent="0.25">
      <c r="A289" s="83"/>
      <c r="B289" s="83"/>
      <c r="C289" s="83"/>
      <c r="D289" s="83"/>
      <c r="E289" s="84"/>
      <c r="F289" s="83"/>
      <c r="G289" s="83"/>
    </row>
    <row r="290" spans="1:7" x14ac:dyDescent="0.25">
      <c r="A290" s="83"/>
      <c r="B290" s="83"/>
      <c r="C290" s="83"/>
      <c r="D290" s="83"/>
      <c r="E290" s="84"/>
      <c r="F290" s="83"/>
      <c r="G290" s="83"/>
    </row>
    <row r="291" spans="1:7" x14ac:dyDescent="0.25">
      <c r="A291" s="83"/>
      <c r="B291" s="83"/>
      <c r="C291" s="83"/>
      <c r="D291" s="83"/>
      <c r="E291" s="84"/>
      <c r="F291" s="83"/>
      <c r="G291" s="83"/>
    </row>
    <row r="292" spans="1:7" x14ac:dyDescent="0.25">
      <c r="A292" s="83"/>
      <c r="B292" s="83"/>
      <c r="C292" s="83"/>
      <c r="D292" s="83"/>
      <c r="E292" s="84"/>
      <c r="F292" s="83"/>
      <c r="G292" s="83"/>
    </row>
    <row r="293" spans="1:7" x14ac:dyDescent="0.25">
      <c r="A293" s="83"/>
      <c r="B293" s="83"/>
      <c r="C293" s="83"/>
      <c r="D293" s="83"/>
      <c r="E293" s="84"/>
      <c r="F293" s="83"/>
      <c r="G293" s="83"/>
    </row>
    <row r="294" spans="1:7" x14ac:dyDescent="0.25">
      <c r="A294" s="83"/>
      <c r="B294" s="83"/>
      <c r="C294" s="83"/>
      <c r="D294" s="83"/>
      <c r="E294" s="84"/>
      <c r="F294" s="83"/>
      <c r="G294" s="83"/>
    </row>
    <row r="295" spans="1:7" x14ac:dyDescent="0.25">
      <c r="A295" s="83"/>
      <c r="B295" s="83"/>
      <c r="C295" s="83"/>
      <c r="D295" s="83"/>
      <c r="E295" s="84"/>
      <c r="F295" s="83"/>
      <c r="G295" s="83"/>
    </row>
    <row r="296" spans="1:7" x14ac:dyDescent="0.25">
      <c r="A296" s="83"/>
      <c r="B296" s="83"/>
      <c r="C296" s="83"/>
      <c r="D296" s="83"/>
      <c r="E296" s="84"/>
      <c r="F296" s="83"/>
      <c r="G296" s="83"/>
    </row>
    <row r="297" spans="1:7" x14ac:dyDescent="0.25">
      <c r="A297" s="83"/>
      <c r="B297" s="83"/>
      <c r="C297" s="83"/>
      <c r="D297" s="83"/>
      <c r="E297" s="84"/>
      <c r="F297" s="83"/>
      <c r="G297" s="83"/>
    </row>
    <row r="298" spans="1:7" x14ac:dyDescent="0.25">
      <c r="A298" s="83"/>
      <c r="B298" s="83"/>
      <c r="C298" s="83"/>
      <c r="D298" s="83"/>
      <c r="E298" s="84"/>
      <c r="F298" s="83"/>
      <c r="G298" s="83"/>
    </row>
    <row r="299" spans="1:7" x14ac:dyDescent="0.25">
      <c r="A299" s="83"/>
      <c r="B299" s="83"/>
      <c r="C299" s="83"/>
      <c r="D299" s="83"/>
      <c r="E299" s="84"/>
      <c r="F299" s="83"/>
      <c r="G299" s="83"/>
    </row>
    <row r="300" spans="1:7" x14ac:dyDescent="0.25">
      <c r="A300" s="83"/>
      <c r="B300" s="83"/>
      <c r="C300" s="83"/>
      <c r="D300" s="83"/>
      <c r="E300" s="84"/>
      <c r="F300" s="83"/>
      <c r="G300" s="83"/>
    </row>
    <row r="301" spans="1:7" x14ac:dyDescent="0.25">
      <c r="A301" s="83"/>
      <c r="B301" s="83"/>
      <c r="C301" s="83"/>
      <c r="D301" s="83"/>
      <c r="E301" s="84"/>
      <c r="F301" s="83"/>
      <c r="G301" s="83"/>
    </row>
    <row r="302" spans="1:7" x14ac:dyDescent="0.25">
      <c r="A302" s="83"/>
      <c r="B302" s="83"/>
      <c r="C302" s="83"/>
      <c r="D302" s="83"/>
      <c r="E302" s="84"/>
      <c r="F302" s="83"/>
      <c r="G302" s="83"/>
    </row>
    <row r="303" spans="1:7" x14ac:dyDescent="0.25">
      <c r="A303" s="83"/>
      <c r="B303" s="83"/>
      <c r="C303" s="83"/>
      <c r="D303" s="83"/>
      <c r="E303" s="84"/>
      <c r="F303" s="83"/>
      <c r="G303" s="83"/>
    </row>
    <row r="304" spans="1:7" x14ac:dyDescent="0.25">
      <c r="A304" s="83"/>
      <c r="B304" s="83"/>
      <c r="C304" s="83"/>
      <c r="D304" s="83"/>
      <c r="E304" s="84"/>
      <c r="F304" s="83"/>
      <c r="G304" s="83"/>
    </row>
    <row r="305" spans="1:7" x14ac:dyDescent="0.25">
      <c r="A305" s="83"/>
      <c r="B305" s="83"/>
      <c r="C305" s="83"/>
      <c r="D305" s="83"/>
      <c r="E305" s="84"/>
      <c r="F305" s="83"/>
      <c r="G305" s="83"/>
    </row>
    <row r="306" spans="1:7" x14ac:dyDescent="0.25">
      <c r="A306" s="83"/>
      <c r="B306" s="83"/>
      <c r="C306" s="83"/>
      <c r="D306" s="83"/>
      <c r="E306" s="84"/>
      <c r="F306" s="83"/>
      <c r="G306" s="83"/>
    </row>
    <row r="307" spans="1:7" x14ac:dyDescent="0.25">
      <c r="A307" s="83"/>
      <c r="B307" s="83"/>
      <c r="C307" s="83"/>
      <c r="D307" s="83"/>
      <c r="E307" s="84"/>
      <c r="F307" s="83"/>
      <c r="G307" s="83"/>
    </row>
    <row r="308" spans="1:7" x14ac:dyDescent="0.25">
      <c r="A308" s="83"/>
      <c r="B308" s="83"/>
      <c r="C308" s="83"/>
      <c r="D308" s="83"/>
      <c r="E308" s="84"/>
      <c r="F308" s="83"/>
      <c r="G308" s="83"/>
    </row>
    <row r="309" spans="1:7" x14ac:dyDescent="0.25">
      <c r="A309" s="83"/>
      <c r="B309" s="83"/>
      <c r="C309" s="83"/>
      <c r="D309" s="83"/>
      <c r="E309" s="84"/>
      <c r="F309" s="83"/>
      <c r="G309" s="83"/>
    </row>
    <row r="310" spans="1:7" x14ac:dyDescent="0.25">
      <c r="A310" s="83"/>
      <c r="B310" s="83"/>
      <c r="C310" s="83"/>
      <c r="D310" s="83"/>
      <c r="E310" s="84"/>
      <c r="F310" s="83"/>
      <c r="G310" s="83"/>
    </row>
    <row r="311" spans="1:7" x14ac:dyDescent="0.25">
      <c r="A311" s="83"/>
      <c r="B311" s="83"/>
      <c r="C311" s="83"/>
      <c r="D311" s="83"/>
      <c r="E311" s="84"/>
      <c r="F311" s="83"/>
      <c r="G311" s="83"/>
    </row>
    <row r="312" spans="1:7" x14ac:dyDescent="0.25">
      <c r="A312" s="83"/>
      <c r="B312" s="83"/>
      <c r="C312" s="83"/>
      <c r="D312" s="83"/>
      <c r="E312" s="84"/>
      <c r="F312" s="83"/>
      <c r="G312" s="83"/>
    </row>
    <row r="313" spans="1:7" x14ac:dyDescent="0.25">
      <c r="A313" s="83"/>
      <c r="B313" s="83"/>
      <c r="C313" s="83"/>
      <c r="D313" s="83"/>
      <c r="E313" s="84"/>
      <c r="F313" s="83"/>
      <c r="G313" s="83"/>
    </row>
    <row r="314" spans="1:7" x14ac:dyDescent="0.25">
      <c r="A314" s="83"/>
      <c r="B314" s="83"/>
      <c r="C314" s="83"/>
      <c r="D314" s="83"/>
      <c r="E314" s="84"/>
      <c r="F314" s="83"/>
      <c r="G314" s="83"/>
    </row>
    <row r="315" spans="1:7" x14ac:dyDescent="0.25">
      <c r="A315" s="83"/>
      <c r="B315" s="83"/>
      <c r="C315" s="83"/>
      <c r="D315" s="83"/>
      <c r="E315" s="84"/>
      <c r="F315" s="83"/>
      <c r="G315" s="83"/>
    </row>
    <row r="316" spans="1:7" x14ac:dyDescent="0.25">
      <c r="A316" s="83"/>
      <c r="B316" s="83"/>
      <c r="C316" s="83"/>
      <c r="D316" s="83"/>
      <c r="E316" s="84"/>
      <c r="F316" s="83"/>
      <c r="G316" s="83"/>
    </row>
    <row r="317" spans="1:7" x14ac:dyDescent="0.25">
      <c r="A317" s="83"/>
      <c r="B317" s="83"/>
      <c r="C317" s="83"/>
      <c r="D317" s="83"/>
      <c r="E317" s="84"/>
      <c r="F317" s="83"/>
      <c r="G317" s="83"/>
    </row>
    <row r="318" spans="1:7" x14ac:dyDescent="0.25">
      <c r="A318" s="83"/>
      <c r="B318" s="83"/>
      <c r="C318" s="83"/>
      <c r="D318" s="83"/>
      <c r="E318" s="84"/>
      <c r="F318" s="83"/>
      <c r="G318" s="83"/>
    </row>
    <row r="319" spans="1:7" x14ac:dyDescent="0.25">
      <c r="A319" s="83"/>
      <c r="B319" s="83"/>
      <c r="C319" s="83"/>
      <c r="D319" s="83"/>
      <c r="E319" s="84"/>
      <c r="F319" s="83"/>
      <c r="G319" s="83"/>
    </row>
    <row r="320" spans="1:7" x14ac:dyDescent="0.25">
      <c r="A320" s="83"/>
      <c r="B320" s="83"/>
      <c r="C320" s="83"/>
      <c r="D320" s="83"/>
      <c r="E320" s="84"/>
      <c r="F320" s="83"/>
      <c r="G320" s="83"/>
    </row>
    <row r="321" spans="1:7" x14ac:dyDescent="0.25">
      <c r="A321" s="83"/>
      <c r="B321" s="83"/>
      <c r="C321" s="83"/>
      <c r="D321" s="83"/>
      <c r="E321" s="84"/>
      <c r="F321" s="83"/>
      <c r="G321" s="83"/>
    </row>
    <row r="322" spans="1:7" x14ac:dyDescent="0.25">
      <c r="A322" s="83"/>
      <c r="B322" s="83"/>
      <c r="C322" s="83"/>
      <c r="D322" s="83"/>
      <c r="E322" s="84"/>
      <c r="F322" s="83"/>
      <c r="G322" s="83"/>
    </row>
    <row r="323" spans="1:7" x14ac:dyDescent="0.25">
      <c r="A323" s="83"/>
      <c r="B323" s="83"/>
      <c r="C323" s="83"/>
      <c r="D323" s="83"/>
      <c r="E323" s="84"/>
      <c r="F323" s="83"/>
      <c r="G323" s="83"/>
    </row>
    <row r="324" spans="1:7" x14ac:dyDescent="0.25">
      <c r="A324" s="83"/>
      <c r="B324" s="83"/>
      <c r="C324" s="83"/>
      <c r="D324" s="83"/>
      <c r="E324" s="84"/>
      <c r="F324" s="83"/>
      <c r="G324" s="83"/>
    </row>
    <row r="325" spans="1:7" x14ac:dyDescent="0.25">
      <c r="A325" s="83"/>
      <c r="B325" s="83"/>
      <c r="C325" s="83"/>
      <c r="D325" s="83"/>
      <c r="E325" s="84"/>
      <c r="F325" s="83"/>
      <c r="G325" s="83"/>
    </row>
    <row r="326" spans="1:7" x14ac:dyDescent="0.25">
      <c r="A326" s="83"/>
      <c r="B326" s="83"/>
      <c r="C326" s="83"/>
      <c r="D326" s="83"/>
      <c r="E326" s="84"/>
      <c r="F326" s="83"/>
      <c r="G326" s="83"/>
    </row>
    <row r="327" spans="1:7" x14ac:dyDescent="0.25">
      <c r="A327" s="83"/>
      <c r="B327" s="83"/>
      <c r="C327" s="83"/>
      <c r="D327" s="83"/>
      <c r="E327" s="84"/>
      <c r="F327" s="83"/>
      <c r="G327" s="83"/>
    </row>
    <row r="328" spans="1:7" x14ac:dyDescent="0.25">
      <c r="A328" s="83"/>
      <c r="B328" s="83"/>
      <c r="C328" s="83"/>
      <c r="D328" s="83"/>
      <c r="E328" s="84"/>
      <c r="F328" s="83"/>
      <c r="G328" s="83"/>
    </row>
    <row r="329" spans="1:7" x14ac:dyDescent="0.25">
      <c r="A329" s="83"/>
      <c r="B329" s="83"/>
      <c r="C329" s="83"/>
      <c r="D329" s="83"/>
      <c r="E329" s="84"/>
      <c r="F329" s="83"/>
      <c r="G329" s="83"/>
    </row>
    <row r="330" spans="1:7" x14ac:dyDescent="0.25">
      <c r="A330" s="83"/>
      <c r="B330" s="83"/>
      <c r="C330" s="83"/>
      <c r="D330" s="83"/>
      <c r="E330" s="84"/>
      <c r="F330" s="83"/>
      <c r="G330" s="83"/>
    </row>
    <row r="331" spans="1:7" x14ac:dyDescent="0.25">
      <c r="A331" s="83"/>
      <c r="B331" s="83"/>
      <c r="C331" s="83"/>
      <c r="D331" s="83"/>
      <c r="E331" s="84"/>
      <c r="F331" s="83"/>
      <c r="G331" s="83"/>
    </row>
    <row r="332" spans="1:7" x14ac:dyDescent="0.25">
      <c r="A332" s="83"/>
      <c r="B332" s="83"/>
      <c r="C332" s="83"/>
      <c r="D332" s="83"/>
      <c r="E332" s="84"/>
      <c r="F332" s="83"/>
      <c r="G332" s="83"/>
    </row>
    <row r="333" spans="1:7" x14ac:dyDescent="0.25">
      <c r="A333" s="83"/>
      <c r="B333" s="83"/>
      <c r="C333" s="83"/>
      <c r="D333" s="83"/>
      <c r="E333" s="84"/>
      <c r="F333" s="83"/>
      <c r="G333" s="83"/>
    </row>
    <row r="334" spans="1:7" x14ac:dyDescent="0.25">
      <c r="A334" s="83"/>
      <c r="B334" s="83"/>
      <c r="C334" s="83"/>
      <c r="D334" s="83"/>
      <c r="E334" s="84"/>
      <c r="F334" s="83"/>
      <c r="G334" s="83"/>
    </row>
    <row r="335" spans="1:7" x14ac:dyDescent="0.25">
      <c r="A335" s="83"/>
      <c r="B335" s="83"/>
      <c r="C335" s="83"/>
      <c r="D335" s="83"/>
      <c r="E335" s="84"/>
      <c r="F335" s="83"/>
      <c r="G335" s="83"/>
    </row>
    <row r="336" spans="1:7" x14ac:dyDescent="0.25">
      <c r="A336" s="83"/>
      <c r="B336" s="83"/>
      <c r="C336" s="83"/>
      <c r="D336" s="83"/>
      <c r="E336" s="84"/>
      <c r="F336" s="83"/>
      <c r="G336" s="83"/>
    </row>
    <row r="337" spans="1:7" x14ac:dyDescent="0.25">
      <c r="A337" s="83"/>
      <c r="B337" s="83"/>
      <c r="C337" s="83"/>
      <c r="D337" s="83"/>
      <c r="E337" s="84"/>
      <c r="F337" s="83"/>
      <c r="G337" s="83"/>
    </row>
    <row r="338" spans="1:7" x14ac:dyDescent="0.25">
      <c r="A338" s="83"/>
      <c r="B338" s="83"/>
      <c r="C338" s="83"/>
      <c r="D338" s="83"/>
      <c r="E338" s="84"/>
      <c r="F338" s="83"/>
      <c r="G338" s="83"/>
    </row>
    <row r="339" spans="1:7" x14ac:dyDescent="0.25">
      <c r="A339" s="83"/>
      <c r="B339" s="83"/>
      <c r="C339" s="83"/>
      <c r="D339" s="83"/>
      <c r="E339" s="84"/>
      <c r="F339" s="83"/>
      <c r="G339" s="83"/>
    </row>
    <row r="340" spans="1:7" x14ac:dyDescent="0.25">
      <c r="A340" s="83"/>
      <c r="B340" s="83"/>
      <c r="C340" s="83"/>
      <c r="D340" s="83"/>
      <c r="E340" s="84"/>
      <c r="F340" s="83"/>
      <c r="G340" s="83"/>
    </row>
    <row r="341" spans="1:7" x14ac:dyDescent="0.25">
      <c r="A341" s="83"/>
      <c r="B341" s="83"/>
      <c r="C341" s="83"/>
      <c r="D341" s="83"/>
      <c r="E341" s="84"/>
      <c r="F341" s="83"/>
      <c r="G341" s="83"/>
    </row>
    <row r="342" spans="1:7" x14ac:dyDescent="0.25">
      <c r="A342" s="83"/>
      <c r="B342" s="83"/>
      <c r="C342" s="83"/>
      <c r="D342" s="83"/>
      <c r="E342" s="84"/>
      <c r="F342" s="83"/>
      <c r="G342" s="83"/>
    </row>
    <row r="343" spans="1:7" x14ac:dyDescent="0.25">
      <c r="A343" s="83"/>
      <c r="B343" s="83"/>
      <c r="C343" s="83"/>
      <c r="D343" s="83"/>
      <c r="E343" s="84"/>
      <c r="F343" s="83"/>
      <c r="G343" s="83"/>
    </row>
    <row r="344" spans="1:7" x14ac:dyDescent="0.25">
      <c r="A344" s="83"/>
      <c r="B344" s="83"/>
      <c r="C344" s="83"/>
      <c r="D344" s="83"/>
      <c r="E344" s="84"/>
      <c r="F344" s="83"/>
      <c r="G344" s="83"/>
    </row>
    <row r="345" spans="1:7" x14ac:dyDescent="0.25">
      <c r="A345" s="83"/>
      <c r="B345" s="83"/>
      <c r="C345" s="83"/>
      <c r="D345" s="83"/>
      <c r="E345" s="84"/>
      <c r="F345" s="83"/>
      <c r="G345" s="83"/>
    </row>
    <row r="346" spans="1:7" x14ac:dyDescent="0.25">
      <c r="A346" s="83"/>
      <c r="B346" s="83"/>
      <c r="C346" s="83"/>
      <c r="D346" s="83"/>
      <c r="E346" s="84"/>
      <c r="F346" s="83"/>
      <c r="G346" s="83"/>
    </row>
    <row r="347" spans="1:7" x14ac:dyDescent="0.25">
      <c r="A347" s="83"/>
      <c r="B347" s="83"/>
      <c r="C347" s="83"/>
      <c r="D347" s="83"/>
      <c r="E347" s="84"/>
      <c r="F347" s="83"/>
      <c r="G347" s="83"/>
    </row>
    <row r="348" spans="1:7" x14ac:dyDescent="0.25">
      <c r="A348" s="83"/>
      <c r="B348" s="83"/>
      <c r="C348" s="83"/>
      <c r="D348" s="83"/>
      <c r="E348" s="84"/>
      <c r="F348" s="83"/>
      <c r="G348" s="83"/>
    </row>
    <row r="349" spans="1:7" x14ac:dyDescent="0.25">
      <c r="A349" s="83"/>
      <c r="B349" s="83"/>
      <c r="C349" s="83"/>
      <c r="D349" s="83"/>
      <c r="E349" s="84"/>
      <c r="F349" s="83"/>
      <c r="G349" s="83"/>
    </row>
    <row r="350" spans="1:7" x14ac:dyDescent="0.25">
      <c r="A350" s="83"/>
      <c r="B350" s="83"/>
      <c r="C350" s="83"/>
      <c r="D350" s="83"/>
      <c r="E350" s="84"/>
      <c r="F350" s="83"/>
      <c r="G350" s="83"/>
    </row>
    <row r="351" spans="1:7" x14ac:dyDescent="0.25">
      <c r="A351" s="83"/>
      <c r="B351" s="83"/>
      <c r="C351" s="83"/>
      <c r="D351" s="83"/>
      <c r="E351" s="84"/>
      <c r="F351" s="83"/>
      <c r="G351" s="83"/>
    </row>
    <row r="352" spans="1:7" x14ac:dyDescent="0.25">
      <c r="A352" s="83"/>
      <c r="B352" s="83"/>
      <c r="C352" s="83"/>
      <c r="D352" s="83"/>
      <c r="E352" s="84"/>
      <c r="F352" s="83"/>
      <c r="G352" s="83"/>
    </row>
    <row r="353" spans="1:7" x14ac:dyDescent="0.25">
      <c r="A353" s="83"/>
      <c r="B353" s="83"/>
      <c r="C353" s="83"/>
      <c r="D353" s="83"/>
      <c r="E353" s="84"/>
      <c r="F353" s="83"/>
      <c r="G353" s="83"/>
    </row>
    <row r="354" spans="1:7" x14ac:dyDescent="0.25">
      <c r="A354" s="83"/>
      <c r="B354" s="83"/>
      <c r="C354" s="83"/>
      <c r="D354" s="83"/>
      <c r="E354" s="84"/>
      <c r="F354" s="83"/>
      <c r="G354" s="83"/>
    </row>
    <row r="355" spans="1:7" x14ac:dyDescent="0.25">
      <c r="A355" s="83"/>
      <c r="B355" s="83"/>
      <c r="C355" s="83"/>
      <c r="D355" s="83"/>
      <c r="E355" s="84"/>
      <c r="F355" s="83"/>
      <c r="G355" s="83"/>
    </row>
    <row r="356" spans="1:7" x14ac:dyDescent="0.25">
      <c r="A356" s="83"/>
      <c r="B356" s="83"/>
      <c r="C356" s="83"/>
      <c r="D356" s="83"/>
      <c r="E356" s="84"/>
      <c r="F356" s="83"/>
      <c r="G356" s="83"/>
    </row>
    <row r="357" spans="1:7" x14ac:dyDescent="0.25">
      <c r="A357" s="83"/>
      <c r="B357" s="83"/>
      <c r="C357" s="83"/>
      <c r="D357" s="83"/>
      <c r="E357" s="84"/>
      <c r="F357" s="83"/>
      <c r="G357" s="83"/>
    </row>
    <row r="358" spans="1:7" x14ac:dyDescent="0.25">
      <c r="A358" s="83"/>
      <c r="B358" s="83"/>
      <c r="C358" s="83"/>
      <c r="D358" s="83"/>
      <c r="E358" s="84"/>
      <c r="F358" s="83"/>
      <c r="G358" s="83"/>
    </row>
    <row r="359" spans="1:7" x14ac:dyDescent="0.25">
      <c r="A359" s="83"/>
      <c r="B359" s="83"/>
      <c r="C359" s="83"/>
      <c r="D359" s="83"/>
      <c r="E359" s="84"/>
      <c r="F359" s="83"/>
      <c r="G359" s="83"/>
    </row>
    <row r="360" spans="1:7" x14ac:dyDescent="0.25">
      <c r="A360" s="83"/>
      <c r="B360" s="83"/>
      <c r="C360" s="83"/>
      <c r="D360" s="83"/>
      <c r="E360" s="84"/>
      <c r="F360" s="83"/>
      <c r="G360" s="83"/>
    </row>
    <row r="361" spans="1:7" x14ac:dyDescent="0.25">
      <c r="A361" s="83"/>
      <c r="B361" s="83"/>
      <c r="C361" s="83"/>
      <c r="D361" s="83"/>
      <c r="E361" s="84"/>
      <c r="F361" s="83"/>
      <c r="G361" s="83"/>
    </row>
    <row r="362" spans="1:7" x14ac:dyDescent="0.25">
      <c r="A362" s="83"/>
      <c r="B362" s="83"/>
      <c r="C362" s="83"/>
      <c r="D362" s="83"/>
      <c r="E362" s="84"/>
      <c r="F362" s="83"/>
      <c r="G362" s="83"/>
    </row>
    <row r="363" spans="1:7" x14ac:dyDescent="0.25">
      <c r="A363" s="83"/>
      <c r="B363" s="83"/>
      <c r="C363" s="83"/>
      <c r="D363" s="83"/>
      <c r="E363" s="84"/>
      <c r="F363" s="83"/>
      <c r="G363" s="83"/>
    </row>
    <row r="364" spans="1:7" x14ac:dyDescent="0.25">
      <c r="A364" s="83"/>
      <c r="B364" s="83"/>
      <c r="C364" s="83"/>
      <c r="D364" s="83"/>
      <c r="E364" s="84"/>
      <c r="F364" s="83"/>
      <c r="G364" s="83"/>
    </row>
    <row r="365" spans="1:7" x14ac:dyDescent="0.25">
      <c r="A365" s="83"/>
      <c r="B365" s="83"/>
      <c r="C365" s="83"/>
      <c r="D365" s="83"/>
      <c r="E365" s="84"/>
      <c r="F365" s="83"/>
      <c r="G365" s="83"/>
    </row>
    <row r="366" spans="1:7" x14ac:dyDescent="0.25">
      <c r="A366" s="83"/>
      <c r="B366" s="83"/>
      <c r="C366" s="83"/>
      <c r="D366" s="83"/>
      <c r="E366" s="84"/>
      <c r="F366" s="83"/>
      <c r="G366" s="83"/>
    </row>
    <row r="367" spans="1:7" x14ac:dyDescent="0.25">
      <c r="A367" s="83"/>
      <c r="B367" s="83"/>
      <c r="C367" s="83"/>
      <c r="D367" s="83"/>
      <c r="E367" s="84"/>
      <c r="F367" s="83"/>
      <c r="G367" s="83"/>
    </row>
    <row r="368" spans="1:7" x14ac:dyDescent="0.25">
      <c r="A368" s="83"/>
      <c r="B368" s="83"/>
      <c r="C368" s="83"/>
      <c r="D368" s="83"/>
      <c r="E368" s="84"/>
      <c r="F368" s="83"/>
      <c r="G368" s="83"/>
    </row>
    <row r="369" spans="1:7" x14ac:dyDescent="0.25">
      <c r="A369" s="83"/>
      <c r="B369" s="83"/>
      <c r="C369" s="83"/>
      <c r="D369" s="83"/>
      <c r="E369" s="84"/>
      <c r="F369" s="83"/>
      <c r="G369" s="83"/>
    </row>
    <row r="370" spans="1:7" x14ac:dyDescent="0.25">
      <c r="A370" s="83"/>
      <c r="B370" s="83"/>
      <c r="C370" s="83"/>
      <c r="D370" s="83"/>
      <c r="E370" s="84"/>
      <c r="F370" s="83"/>
      <c r="G370" s="83"/>
    </row>
    <row r="371" spans="1:7" x14ac:dyDescent="0.25">
      <c r="A371" s="83"/>
      <c r="B371" s="83"/>
      <c r="C371" s="83"/>
      <c r="D371" s="83"/>
      <c r="E371" s="84"/>
      <c r="F371" s="83"/>
      <c r="G371" s="83"/>
    </row>
    <row r="372" spans="1:7" x14ac:dyDescent="0.25">
      <c r="A372" s="83"/>
      <c r="B372" s="83"/>
      <c r="C372" s="83"/>
      <c r="D372" s="83"/>
      <c r="E372" s="84"/>
      <c r="F372" s="83"/>
      <c r="G372" s="83"/>
    </row>
    <row r="373" spans="1:7" x14ac:dyDescent="0.25">
      <c r="A373" s="83"/>
      <c r="B373" s="83"/>
      <c r="C373" s="83"/>
      <c r="D373" s="83"/>
      <c r="E373" s="84"/>
      <c r="F373" s="83"/>
      <c r="G373" s="83"/>
    </row>
    <row r="374" spans="1:7" x14ac:dyDescent="0.25">
      <c r="A374" s="83"/>
      <c r="B374" s="83"/>
      <c r="C374" s="83"/>
      <c r="D374" s="83"/>
      <c r="E374" s="84"/>
      <c r="F374" s="83"/>
      <c r="G374" s="83"/>
    </row>
    <row r="375" spans="1:7" x14ac:dyDescent="0.25">
      <c r="A375" s="83"/>
      <c r="B375" s="83"/>
      <c r="C375" s="83"/>
      <c r="D375" s="83"/>
      <c r="E375" s="84"/>
      <c r="F375" s="83"/>
      <c r="G375" s="83"/>
    </row>
    <row r="376" spans="1:7" x14ac:dyDescent="0.25">
      <c r="A376" s="83"/>
      <c r="B376" s="83"/>
      <c r="C376" s="83"/>
      <c r="D376" s="83"/>
      <c r="E376" s="84"/>
      <c r="F376" s="83"/>
      <c r="G376" s="83"/>
    </row>
    <row r="377" spans="1:7" x14ac:dyDescent="0.25">
      <c r="A377" s="83"/>
      <c r="B377" s="83"/>
      <c r="C377" s="83"/>
      <c r="D377" s="83"/>
      <c r="E377" s="84"/>
      <c r="F377" s="83"/>
      <c r="G377" s="83"/>
    </row>
    <row r="378" spans="1:7" x14ac:dyDescent="0.25">
      <c r="A378" s="83"/>
      <c r="B378" s="83"/>
      <c r="C378" s="83"/>
      <c r="D378" s="83"/>
      <c r="E378" s="84"/>
      <c r="F378" s="83"/>
      <c r="G378" s="83"/>
    </row>
    <row r="379" spans="1:7" x14ac:dyDescent="0.25">
      <c r="A379" s="83"/>
      <c r="B379" s="83"/>
      <c r="C379" s="83"/>
      <c r="D379" s="83"/>
      <c r="E379" s="84"/>
      <c r="F379" s="83"/>
      <c r="G379" s="83"/>
    </row>
    <row r="380" spans="1:7" x14ac:dyDescent="0.25">
      <c r="A380" s="83"/>
      <c r="B380" s="83"/>
      <c r="C380" s="83"/>
      <c r="D380" s="83"/>
      <c r="E380" s="84"/>
      <c r="F380" s="83"/>
      <c r="G380" s="83"/>
    </row>
    <row r="381" spans="1:7" x14ac:dyDescent="0.25">
      <c r="A381" s="83"/>
      <c r="B381" s="83"/>
      <c r="C381" s="83"/>
      <c r="D381" s="83"/>
      <c r="E381" s="84"/>
      <c r="F381" s="83"/>
      <c r="G381" s="83"/>
    </row>
    <row r="382" spans="1:7" x14ac:dyDescent="0.25">
      <c r="A382" s="83"/>
      <c r="B382" s="83"/>
      <c r="C382" s="83"/>
      <c r="D382" s="83"/>
      <c r="E382" s="84"/>
      <c r="F382" s="83"/>
      <c r="G382" s="83"/>
    </row>
    <row r="383" spans="1:7" x14ac:dyDescent="0.25">
      <c r="A383" s="83"/>
      <c r="B383" s="83"/>
      <c r="C383" s="83"/>
      <c r="D383" s="83"/>
      <c r="E383" s="84"/>
      <c r="F383" s="83"/>
      <c r="G383" s="83"/>
    </row>
    <row r="384" spans="1:7" x14ac:dyDescent="0.25">
      <c r="A384" s="83"/>
      <c r="B384" s="83"/>
      <c r="C384" s="83"/>
      <c r="D384" s="83"/>
      <c r="E384" s="84"/>
      <c r="F384" s="83"/>
      <c r="G384" s="83"/>
    </row>
    <row r="385" spans="1:7" x14ac:dyDescent="0.25">
      <c r="A385" s="83"/>
      <c r="B385" s="83"/>
      <c r="C385" s="83"/>
      <c r="D385" s="83"/>
      <c r="E385" s="84"/>
      <c r="F385" s="83"/>
      <c r="G385" s="83"/>
    </row>
    <row r="386" spans="1:7" x14ac:dyDescent="0.25">
      <c r="A386" s="83"/>
      <c r="B386" s="83"/>
      <c r="C386" s="83"/>
      <c r="D386" s="83"/>
      <c r="E386" s="84"/>
      <c r="F386" s="83"/>
      <c r="G386" s="83"/>
    </row>
    <row r="387" spans="1:7" x14ac:dyDescent="0.25">
      <c r="A387" s="83"/>
      <c r="B387" s="83"/>
      <c r="C387" s="83"/>
      <c r="D387" s="83"/>
      <c r="E387" s="84"/>
      <c r="F387" s="83"/>
      <c r="G387" s="83"/>
    </row>
    <row r="388" spans="1:7" x14ac:dyDescent="0.25">
      <c r="A388" s="83"/>
      <c r="B388" s="83"/>
      <c r="C388" s="83"/>
      <c r="D388" s="83"/>
      <c r="E388" s="84"/>
      <c r="F388" s="83"/>
      <c r="G388" s="83"/>
    </row>
    <row r="389" spans="1:7" x14ac:dyDescent="0.25">
      <c r="A389" s="83"/>
      <c r="B389" s="83"/>
      <c r="C389" s="83"/>
      <c r="D389" s="83"/>
      <c r="E389" s="84"/>
      <c r="F389" s="83"/>
      <c r="G389" s="83"/>
    </row>
    <row r="390" spans="1:7" x14ac:dyDescent="0.25">
      <c r="A390" s="83"/>
      <c r="B390" s="83"/>
      <c r="C390" s="83"/>
      <c r="D390" s="83"/>
      <c r="E390" s="84"/>
      <c r="F390" s="83"/>
      <c r="G390" s="83"/>
    </row>
    <row r="391" spans="1:7" x14ac:dyDescent="0.25">
      <c r="A391" s="83"/>
      <c r="B391" s="83"/>
      <c r="C391" s="83"/>
      <c r="D391" s="83"/>
      <c r="E391" s="84"/>
      <c r="F391" s="83"/>
      <c r="G391" s="83"/>
    </row>
    <row r="392" spans="1:7" x14ac:dyDescent="0.25">
      <c r="A392" s="83"/>
      <c r="B392" s="83"/>
      <c r="C392" s="83"/>
      <c r="D392" s="83"/>
      <c r="E392" s="84"/>
      <c r="F392" s="83"/>
      <c r="G392" s="83"/>
    </row>
    <row r="393" spans="1:7" x14ac:dyDescent="0.25">
      <c r="A393" s="83"/>
      <c r="B393" s="83"/>
      <c r="C393" s="83"/>
      <c r="D393" s="83"/>
      <c r="E393" s="84"/>
      <c r="F393" s="83"/>
      <c r="G393" s="83"/>
    </row>
    <row r="394" spans="1:7" x14ac:dyDescent="0.25">
      <c r="A394" s="83"/>
      <c r="B394" s="83"/>
      <c r="C394" s="83"/>
      <c r="D394" s="83"/>
      <c r="E394" s="84"/>
      <c r="F394" s="83"/>
      <c r="G394" s="83"/>
    </row>
    <row r="395" spans="1:7" x14ac:dyDescent="0.25">
      <c r="A395" s="83"/>
      <c r="B395" s="83"/>
      <c r="C395" s="83"/>
      <c r="D395" s="83"/>
      <c r="E395" s="84"/>
      <c r="F395" s="83"/>
      <c r="G395" s="83"/>
    </row>
    <row r="396" spans="1:7" x14ac:dyDescent="0.25">
      <c r="A396" s="83"/>
      <c r="B396" s="83"/>
      <c r="C396" s="83"/>
      <c r="D396" s="83"/>
      <c r="E396" s="84"/>
      <c r="F396" s="83"/>
      <c r="G396" s="83"/>
    </row>
    <row r="397" spans="1:7" x14ac:dyDescent="0.25">
      <c r="A397" s="83"/>
      <c r="B397" s="83"/>
      <c r="C397" s="83"/>
      <c r="D397" s="83"/>
      <c r="E397" s="84"/>
      <c r="F397" s="83"/>
      <c r="G397" s="83"/>
    </row>
    <row r="398" spans="1:7" x14ac:dyDescent="0.25">
      <c r="A398" s="83"/>
      <c r="B398" s="83"/>
      <c r="C398" s="83"/>
      <c r="D398" s="83"/>
      <c r="E398" s="84"/>
      <c r="F398" s="83"/>
      <c r="G398" s="83"/>
    </row>
    <row r="399" spans="1:7" x14ac:dyDescent="0.25">
      <c r="A399" s="83"/>
      <c r="B399" s="83"/>
      <c r="C399" s="83"/>
      <c r="D399" s="83"/>
      <c r="E399" s="84"/>
      <c r="F399" s="83"/>
      <c r="G399" s="83"/>
    </row>
    <row r="400" spans="1:7" x14ac:dyDescent="0.25">
      <c r="A400" s="83"/>
      <c r="B400" s="83"/>
      <c r="C400" s="83"/>
      <c r="D400" s="83"/>
      <c r="E400" s="84"/>
      <c r="F400" s="83"/>
      <c r="G400" s="83"/>
    </row>
    <row r="401" spans="1:7" x14ac:dyDescent="0.25">
      <c r="A401" s="83"/>
      <c r="B401" s="83"/>
      <c r="C401" s="83"/>
      <c r="D401" s="83"/>
      <c r="E401" s="84"/>
      <c r="F401" s="83"/>
      <c r="G401" s="83"/>
    </row>
    <row r="402" spans="1:7" x14ac:dyDescent="0.25">
      <c r="A402" s="83"/>
      <c r="B402" s="83"/>
      <c r="C402" s="83"/>
      <c r="D402" s="83"/>
      <c r="E402" s="84"/>
      <c r="F402" s="83"/>
      <c r="G402" s="83"/>
    </row>
    <row r="403" spans="1:7" x14ac:dyDescent="0.25">
      <c r="A403" s="83"/>
      <c r="B403" s="83"/>
      <c r="C403" s="83"/>
      <c r="D403" s="83"/>
      <c r="E403" s="84"/>
      <c r="F403" s="83"/>
      <c r="G403" s="83"/>
    </row>
    <row r="404" spans="1:7" x14ac:dyDescent="0.25">
      <c r="A404" s="83"/>
      <c r="B404" s="83"/>
      <c r="C404" s="83"/>
      <c r="D404" s="83"/>
      <c r="E404" s="84"/>
      <c r="F404" s="83"/>
      <c r="G404" s="83"/>
    </row>
    <row r="405" spans="1:7" x14ac:dyDescent="0.25">
      <c r="A405" s="83"/>
      <c r="B405" s="83"/>
      <c r="C405" s="83"/>
      <c r="D405" s="83"/>
      <c r="E405" s="84"/>
      <c r="F405" s="83"/>
      <c r="G405" s="83"/>
    </row>
    <row r="406" spans="1:7" x14ac:dyDescent="0.25">
      <c r="A406" s="83"/>
      <c r="B406" s="83"/>
      <c r="C406" s="83"/>
      <c r="D406" s="83"/>
      <c r="E406" s="84"/>
      <c r="F406" s="83"/>
      <c r="G406" s="83"/>
    </row>
    <row r="407" spans="1:7" x14ac:dyDescent="0.25">
      <c r="A407" s="83"/>
      <c r="B407" s="83"/>
      <c r="C407" s="83"/>
      <c r="D407" s="83"/>
      <c r="E407" s="84"/>
      <c r="F407" s="83"/>
      <c r="G407" s="83"/>
    </row>
    <row r="408" spans="1:7" x14ac:dyDescent="0.25">
      <c r="A408" s="83"/>
      <c r="B408" s="83"/>
      <c r="C408" s="83"/>
      <c r="D408" s="83"/>
      <c r="E408" s="84"/>
      <c r="F408" s="83"/>
      <c r="G408" s="83"/>
    </row>
    <row r="409" spans="1:7" x14ac:dyDescent="0.25">
      <c r="A409" s="83"/>
      <c r="B409" s="83"/>
      <c r="C409" s="83"/>
      <c r="D409" s="83"/>
      <c r="E409" s="84"/>
      <c r="F409" s="83"/>
      <c r="G409" s="83"/>
    </row>
    <row r="410" spans="1:7" x14ac:dyDescent="0.25">
      <c r="A410" s="83"/>
      <c r="B410" s="83"/>
      <c r="C410" s="83"/>
      <c r="D410" s="83"/>
      <c r="E410" s="84"/>
      <c r="F410" s="83"/>
      <c r="G410" s="83"/>
    </row>
    <row r="411" spans="1:7" x14ac:dyDescent="0.25">
      <c r="A411" s="83"/>
      <c r="B411" s="83"/>
      <c r="C411" s="83"/>
      <c r="D411" s="83"/>
      <c r="E411" s="84"/>
      <c r="F411" s="83"/>
      <c r="G411" s="83"/>
    </row>
    <row r="412" spans="1:7" x14ac:dyDescent="0.25">
      <c r="A412" s="83"/>
      <c r="B412" s="83"/>
      <c r="C412" s="83"/>
      <c r="D412" s="83"/>
      <c r="E412" s="84"/>
      <c r="F412" s="83"/>
      <c r="G412" s="83"/>
    </row>
    <row r="413" spans="1:7" x14ac:dyDescent="0.25">
      <c r="A413" s="83"/>
      <c r="B413" s="83"/>
      <c r="C413" s="83"/>
      <c r="D413" s="83"/>
      <c r="E413" s="84"/>
      <c r="F413" s="83"/>
      <c r="G413" s="83"/>
    </row>
    <row r="414" spans="1:7" x14ac:dyDescent="0.25">
      <c r="A414" s="83"/>
      <c r="B414" s="83"/>
      <c r="C414" s="83"/>
      <c r="D414" s="83"/>
      <c r="E414" s="84"/>
      <c r="F414" s="83"/>
      <c r="G414" s="83"/>
    </row>
    <row r="415" spans="1:7" x14ac:dyDescent="0.25">
      <c r="A415" s="83"/>
      <c r="B415" s="83"/>
      <c r="C415" s="83"/>
      <c r="D415" s="83"/>
      <c r="E415" s="84"/>
      <c r="F415" s="83"/>
      <c r="G415" s="83"/>
    </row>
    <row r="416" spans="1:7" x14ac:dyDescent="0.25">
      <c r="A416" s="83"/>
      <c r="B416" s="83"/>
      <c r="C416" s="83"/>
      <c r="D416" s="83"/>
      <c r="E416" s="84"/>
      <c r="F416" s="83"/>
      <c r="G416" s="83"/>
    </row>
    <row r="417" spans="1:7" x14ac:dyDescent="0.25">
      <c r="A417" s="83"/>
      <c r="B417" s="83"/>
      <c r="C417" s="83"/>
      <c r="D417" s="83"/>
      <c r="E417" s="84"/>
      <c r="F417" s="83"/>
      <c r="G417" s="83"/>
    </row>
    <row r="418" spans="1:7" x14ac:dyDescent="0.25">
      <c r="A418" s="83"/>
      <c r="B418" s="83"/>
      <c r="C418" s="83"/>
      <c r="D418" s="83"/>
      <c r="E418" s="84"/>
      <c r="F418" s="83"/>
      <c r="G418" s="83"/>
    </row>
    <row r="419" spans="1:7" x14ac:dyDescent="0.25">
      <c r="A419" s="83"/>
      <c r="B419" s="83"/>
      <c r="C419" s="83"/>
      <c r="D419" s="83"/>
      <c r="E419" s="84"/>
      <c r="F419" s="83"/>
      <c r="G419" s="83"/>
    </row>
    <row r="420" spans="1:7" x14ac:dyDescent="0.25">
      <c r="A420" s="83"/>
      <c r="B420" s="83"/>
      <c r="C420" s="83"/>
      <c r="D420" s="83"/>
      <c r="E420" s="84"/>
      <c r="F420" s="83"/>
      <c r="G420" s="83"/>
    </row>
    <row r="421" spans="1:7" x14ac:dyDescent="0.25">
      <c r="A421" s="83"/>
      <c r="B421" s="83"/>
      <c r="C421" s="83"/>
      <c r="D421" s="83"/>
      <c r="E421" s="84"/>
      <c r="F421" s="83"/>
      <c r="G421" s="83"/>
    </row>
    <row r="422" spans="1:7" x14ac:dyDescent="0.25">
      <c r="A422" s="83"/>
      <c r="B422" s="83"/>
      <c r="C422" s="83"/>
      <c r="D422" s="83"/>
      <c r="E422" s="84"/>
      <c r="F422" s="83"/>
      <c r="G422" s="83"/>
    </row>
    <row r="423" spans="1:7" x14ac:dyDescent="0.25">
      <c r="A423" s="83"/>
      <c r="B423" s="83"/>
      <c r="C423" s="83"/>
      <c r="D423" s="83"/>
      <c r="E423" s="84"/>
      <c r="F423" s="83"/>
      <c r="G423" s="83"/>
    </row>
    <row r="424" spans="1:7" x14ac:dyDescent="0.25">
      <c r="A424" s="83"/>
      <c r="B424" s="83"/>
      <c r="C424" s="83"/>
      <c r="D424" s="83"/>
      <c r="E424" s="84"/>
      <c r="F424" s="83"/>
      <c r="G424" s="83"/>
    </row>
    <row r="425" spans="1:7" x14ac:dyDescent="0.25">
      <c r="A425" s="83"/>
      <c r="B425" s="83"/>
      <c r="C425" s="83"/>
      <c r="D425" s="83"/>
      <c r="E425" s="84"/>
      <c r="F425" s="83"/>
      <c r="G425" s="83"/>
    </row>
    <row r="426" spans="1:7" x14ac:dyDescent="0.25">
      <c r="A426" s="83"/>
      <c r="B426" s="83"/>
      <c r="C426" s="83"/>
      <c r="D426" s="83"/>
      <c r="E426" s="84"/>
      <c r="F426" s="83"/>
      <c r="G426" s="83"/>
    </row>
    <row r="427" spans="1:7" x14ac:dyDescent="0.25">
      <c r="A427" s="83"/>
      <c r="B427" s="83"/>
      <c r="C427" s="83"/>
      <c r="D427" s="83"/>
      <c r="E427" s="84"/>
      <c r="F427" s="83"/>
      <c r="G427" s="83"/>
    </row>
    <row r="428" spans="1:7" x14ac:dyDescent="0.25">
      <c r="A428" s="83"/>
      <c r="B428" s="83"/>
      <c r="C428" s="83"/>
      <c r="D428" s="83"/>
      <c r="E428" s="84"/>
      <c r="F428" s="83"/>
      <c r="G428" s="83"/>
    </row>
    <row r="429" spans="1:7" x14ac:dyDescent="0.25">
      <c r="A429" s="83"/>
      <c r="B429" s="83"/>
      <c r="C429" s="83"/>
      <c r="D429" s="83"/>
      <c r="E429" s="84"/>
      <c r="F429" s="83"/>
      <c r="G429" s="83"/>
    </row>
    <row r="430" spans="1:7" x14ac:dyDescent="0.25">
      <c r="A430" s="83"/>
      <c r="B430" s="83"/>
      <c r="C430" s="83"/>
      <c r="D430" s="83"/>
      <c r="E430" s="84"/>
      <c r="F430" s="83"/>
      <c r="G430" s="83"/>
    </row>
    <row r="431" spans="1:7" x14ac:dyDescent="0.25">
      <c r="A431" s="83"/>
      <c r="B431" s="83"/>
      <c r="C431" s="83"/>
      <c r="D431" s="83"/>
      <c r="E431" s="84"/>
      <c r="F431" s="83"/>
      <c r="G431" s="83"/>
    </row>
    <row r="432" spans="1:7" x14ac:dyDescent="0.25">
      <c r="A432" s="83"/>
      <c r="B432" s="83"/>
      <c r="C432" s="83"/>
      <c r="D432" s="83"/>
      <c r="E432" s="84"/>
      <c r="F432" s="83"/>
      <c r="G432" s="83"/>
    </row>
    <row r="433" spans="1:7" x14ac:dyDescent="0.25">
      <c r="A433" s="83"/>
      <c r="B433" s="83"/>
      <c r="C433" s="83"/>
      <c r="D433" s="83"/>
      <c r="E433" s="84"/>
      <c r="F433" s="83"/>
      <c r="G433" s="83"/>
    </row>
    <row r="434" spans="1:7" x14ac:dyDescent="0.25">
      <c r="A434" s="83"/>
      <c r="B434" s="83"/>
      <c r="C434" s="83"/>
      <c r="D434" s="83"/>
      <c r="E434" s="84"/>
      <c r="F434" s="83"/>
      <c r="G434" s="83"/>
    </row>
    <row r="435" spans="1:7" x14ac:dyDescent="0.25">
      <c r="A435" s="83"/>
      <c r="B435" s="83"/>
      <c r="C435" s="83"/>
      <c r="D435" s="83"/>
      <c r="E435" s="84"/>
      <c r="F435" s="83"/>
      <c r="G435" s="83"/>
    </row>
    <row r="436" spans="1:7" x14ac:dyDescent="0.25">
      <c r="A436" s="83"/>
      <c r="B436" s="83"/>
      <c r="C436" s="83"/>
      <c r="D436" s="83"/>
      <c r="E436" s="84"/>
      <c r="F436" s="83"/>
      <c r="G436" s="83"/>
    </row>
    <row r="437" spans="1:7" x14ac:dyDescent="0.25">
      <c r="A437" s="83"/>
      <c r="B437" s="83"/>
      <c r="C437" s="83"/>
      <c r="D437" s="83"/>
      <c r="E437" s="84"/>
      <c r="F437" s="83"/>
      <c r="G437" s="83"/>
    </row>
    <row r="438" spans="1:7" x14ac:dyDescent="0.25">
      <c r="A438" s="83"/>
      <c r="B438" s="83"/>
      <c r="C438" s="83"/>
      <c r="D438" s="83"/>
      <c r="E438" s="84"/>
      <c r="F438" s="83"/>
      <c r="G438" s="83"/>
    </row>
    <row r="439" spans="1:7" x14ac:dyDescent="0.25">
      <c r="A439" s="83"/>
      <c r="B439" s="83"/>
      <c r="C439" s="83"/>
      <c r="D439" s="83"/>
      <c r="E439" s="84"/>
      <c r="F439" s="83"/>
      <c r="G439" s="83"/>
    </row>
    <row r="440" spans="1:7" x14ac:dyDescent="0.25">
      <c r="A440" s="83"/>
      <c r="B440" s="83"/>
      <c r="C440" s="83"/>
      <c r="D440" s="83"/>
      <c r="E440" s="84"/>
      <c r="F440" s="83"/>
      <c r="G440" s="83"/>
    </row>
    <row r="441" spans="1:7" x14ac:dyDescent="0.25">
      <c r="A441" s="83"/>
      <c r="B441" s="83"/>
      <c r="C441" s="83"/>
      <c r="D441" s="83"/>
      <c r="E441" s="84"/>
      <c r="F441" s="83"/>
      <c r="G441" s="83"/>
    </row>
    <row r="442" spans="1:7" x14ac:dyDescent="0.25">
      <c r="A442" s="83"/>
      <c r="B442" s="83"/>
      <c r="C442" s="83"/>
      <c r="D442" s="83"/>
      <c r="E442" s="84"/>
      <c r="F442" s="83"/>
      <c r="G442" s="83"/>
    </row>
    <row r="443" spans="1:7" x14ac:dyDescent="0.25">
      <c r="A443" s="83"/>
      <c r="B443" s="83"/>
      <c r="C443" s="83"/>
      <c r="D443" s="83"/>
      <c r="E443" s="84"/>
      <c r="F443" s="83"/>
      <c r="G443" s="83"/>
    </row>
    <row r="444" spans="1:7" x14ac:dyDescent="0.25">
      <c r="A444" s="83"/>
      <c r="B444" s="83"/>
      <c r="C444" s="83"/>
      <c r="D444" s="83"/>
      <c r="E444" s="84"/>
      <c r="F444" s="83"/>
      <c r="G444" s="83"/>
    </row>
    <row r="445" spans="1:7" x14ac:dyDescent="0.25">
      <c r="A445" s="83"/>
      <c r="B445" s="83"/>
      <c r="C445" s="83"/>
      <c r="D445" s="83"/>
      <c r="E445" s="84"/>
      <c r="F445" s="83"/>
      <c r="G445" s="83"/>
    </row>
    <row r="446" spans="1:7" x14ac:dyDescent="0.25">
      <c r="A446" s="83"/>
      <c r="B446" s="83"/>
      <c r="C446" s="83"/>
      <c r="D446" s="83"/>
      <c r="E446" s="84"/>
      <c r="F446" s="83"/>
      <c r="G446" s="83"/>
    </row>
    <row r="447" spans="1:7" x14ac:dyDescent="0.25">
      <c r="A447" s="83"/>
      <c r="B447" s="83"/>
      <c r="C447" s="83"/>
      <c r="D447" s="83"/>
      <c r="E447" s="84"/>
      <c r="F447" s="83"/>
      <c r="G447" s="83"/>
    </row>
    <row r="448" spans="1:7" x14ac:dyDescent="0.25">
      <c r="A448" s="83"/>
      <c r="B448" s="83"/>
      <c r="C448" s="83"/>
      <c r="D448" s="83"/>
      <c r="E448" s="84"/>
      <c r="F448" s="83"/>
      <c r="G448" s="83"/>
    </row>
    <row r="449" spans="1:7" x14ac:dyDescent="0.25">
      <c r="A449" s="83"/>
      <c r="B449" s="83"/>
      <c r="C449" s="83"/>
      <c r="D449" s="83"/>
      <c r="E449" s="84"/>
      <c r="F449" s="83"/>
      <c r="G449" s="83"/>
    </row>
    <row r="450" spans="1:7" x14ac:dyDescent="0.25">
      <c r="A450" s="83"/>
      <c r="B450" s="83"/>
      <c r="C450" s="83"/>
      <c r="D450" s="83"/>
      <c r="E450" s="84"/>
      <c r="F450" s="83"/>
      <c r="G450" s="83"/>
    </row>
    <row r="451" spans="1:7" x14ac:dyDescent="0.25">
      <c r="A451" s="83"/>
      <c r="B451" s="83"/>
      <c r="C451" s="83"/>
      <c r="D451" s="83"/>
      <c r="E451" s="84"/>
      <c r="F451" s="83"/>
      <c r="G451" s="83"/>
    </row>
    <row r="452" spans="1:7" x14ac:dyDescent="0.25">
      <c r="A452" s="83"/>
      <c r="B452" s="83"/>
      <c r="C452" s="83"/>
      <c r="D452" s="83"/>
      <c r="E452" s="84"/>
      <c r="F452" s="83"/>
      <c r="G452" s="83"/>
    </row>
    <row r="453" spans="1:7" x14ac:dyDescent="0.25">
      <c r="A453" s="83"/>
      <c r="B453" s="83"/>
      <c r="C453" s="83"/>
      <c r="D453" s="83"/>
      <c r="E453" s="84"/>
      <c r="F453" s="83"/>
      <c r="G453" s="83"/>
    </row>
    <row r="454" spans="1:7" x14ac:dyDescent="0.25">
      <c r="A454" s="83"/>
      <c r="B454" s="83"/>
      <c r="C454" s="83"/>
      <c r="D454" s="83"/>
      <c r="E454" s="84"/>
      <c r="F454" s="83"/>
      <c r="G454" s="83"/>
    </row>
    <row r="455" spans="1:7" x14ac:dyDescent="0.25">
      <c r="A455" s="83"/>
      <c r="B455" s="83"/>
      <c r="C455" s="83"/>
      <c r="D455" s="83"/>
      <c r="E455" s="84"/>
      <c r="F455" s="83"/>
      <c r="G455" s="83"/>
    </row>
    <row r="456" spans="1:7" x14ac:dyDescent="0.25">
      <c r="A456" s="83"/>
      <c r="B456" s="83"/>
      <c r="C456" s="83"/>
      <c r="D456" s="83"/>
      <c r="E456" s="84"/>
      <c r="F456" s="83"/>
      <c r="G456" s="83"/>
    </row>
    <row r="457" spans="1:7" x14ac:dyDescent="0.25">
      <c r="A457" s="83"/>
      <c r="B457" s="83"/>
      <c r="C457" s="83"/>
      <c r="D457" s="83"/>
      <c r="E457" s="84"/>
      <c r="F457" s="83"/>
      <c r="G457" s="83"/>
    </row>
    <row r="458" spans="1:7" x14ac:dyDescent="0.25">
      <c r="A458" s="83"/>
      <c r="B458" s="83"/>
      <c r="C458" s="83"/>
      <c r="D458" s="83"/>
      <c r="E458" s="84"/>
      <c r="F458" s="83"/>
      <c r="G458" s="83"/>
    </row>
    <row r="459" spans="1:7" x14ac:dyDescent="0.25">
      <c r="A459" s="83"/>
      <c r="B459" s="83"/>
      <c r="C459" s="83"/>
      <c r="D459" s="83"/>
      <c r="E459" s="84"/>
      <c r="F459" s="83"/>
      <c r="G459" s="83"/>
    </row>
    <row r="460" spans="1:7" x14ac:dyDescent="0.25">
      <c r="A460" s="83"/>
      <c r="B460" s="83"/>
      <c r="C460" s="83"/>
      <c r="D460" s="83"/>
      <c r="E460" s="84"/>
      <c r="F460" s="83"/>
      <c r="G460" s="83"/>
    </row>
    <row r="461" spans="1:7" x14ac:dyDescent="0.25">
      <c r="A461" s="83"/>
      <c r="B461" s="83"/>
      <c r="C461" s="83"/>
      <c r="D461" s="83"/>
      <c r="E461" s="84"/>
      <c r="F461" s="83"/>
      <c r="G461" s="83"/>
    </row>
    <row r="462" spans="1:7" x14ac:dyDescent="0.25">
      <c r="A462" s="83"/>
      <c r="B462" s="83"/>
      <c r="C462" s="83"/>
      <c r="D462" s="83"/>
      <c r="E462" s="84"/>
      <c r="F462" s="83"/>
      <c r="G462" s="83"/>
    </row>
    <row r="463" spans="1:7" x14ac:dyDescent="0.25">
      <c r="A463" s="83"/>
      <c r="B463" s="83"/>
      <c r="C463" s="83"/>
      <c r="D463" s="83"/>
      <c r="E463" s="84"/>
      <c r="F463" s="83"/>
      <c r="G463" s="83"/>
    </row>
    <row r="464" spans="1:7" x14ac:dyDescent="0.25">
      <c r="A464" s="83"/>
      <c r="B464" s="83"/>
      <c r="C464" s="83"/>
      <c r="D464" s="83"/>
      <c r="E464" s="84"/>
      <c r="F464" s="83"/>
      <c r="G464" s="83"/>
    </row>
    <row r="465" spans="1:7" x14ac:dyDescent="0.25">
      <c r="A465" s="83"/>
      <c r="B465" s="83"/>
      <c r="C465" s="83"/>
      <c r="D465" s="83"/>
      <c r="E465" s="84"/>
      <c r="F465" s="83"/>
      <c r="G465" s="83"/>
    </row>
    <row r="466" spans="1:7" x14ac:dyDescent="0.25">
      <c r="A466" s="83"/>
      <c r="B466" s="83"/>
      <c r="C466" s="83"/>
      <c r="D466" s="83"/>
      <c r="E466" s="84"/>
      <c r="F466" s="83"/>
      <c r="G466" s="83"/>
    </row>
    <row r="467" spans="1:7" x14ac:dyDescent="0.25">
      <c r="A467" s="83"/>
      <c r="B467" s="83"/>
      <c r="C467" s="83"/>
      <c r="D467" s="83"/>
      <c r="E467" s="84"/>
      <c r="F467" s="83"/>
      <c r="G467" s="83"/>
    </row>
    <row r="468" spans="1:7" x14ac:dyDescent="0.25">
      <c r="A468" s="83"/>
      <c r="B468" s="83"/>
      <c r="C468" s="83"/>
      <c r="D468" s="83"/>
      <c r="E468" s="84"/>
      <c r="F468" s="83"/>
      <c r="G468" s="83"/>
    </row>
    <row r="469" spans="1:7" x14ac:dyDescent="0.25">
      <c r="A469" s="83"/>
      <c r="B469" s="83"/>
      <c r="C469" s="83"/>
      <c r="D469" s="83"/>
      <c r="E469" s="84"/>
      <c r="F469" s="83"/>
      <c r="G469" s="83"/>
    </row>
    <row r="470" spans="1:7" x14ac:dyDescent="0.25">
      <c r="A470" s="83"/>
      <c r="B470" s="83"/>
      <c r="C470" s="83"/>
      <c r="D470" s="83"/>
      <c r="E470" s="84"/>
      <c r="F470" s="83"/>
      <c r="G470" s="83"/>
    </row>
    <row r="471" spans="1:7" x14ac:dyDescent="0.25">
      <c r="A471" s="83"/>
      <c r="B471" s="83"/>
      <c r="C471" s="83"/>
      <c r="D471" s="83"/>
      <c r="E471" s="84"/>
      <c r="F471" s="83"/>
      <c r="G471" s="83"/>
    </row>
  </sheetData>
  <mergeCells count="14">
    <mergeCell ref="A118:G118"/>
    <mergeCell ref="C5:C6"/>
    <mergeCell ref="D5:D6"/>
    <mergeCell ref="E5:E6"/>
    <mergeCell ref="F5:F6"/>
    <mergeCell ref="A56:F56"/>
    <mergeCell ref="A57:G57"/>
    <mergeCell ref="C67:C68"/>
    <mergeCell ref="D67:D68"/>
    <mergeCell ref="E67:E68"/>
    <mergeCell ref="F67:F68"/>
    <mergeCell ref="A117:F117"/>
    <mergeCell ref="C12:C16"/>
    <mergeCell ref="A71:C71"/>
  </mergeCells>
  <pageMargins left="0.7" right="0.7" top="0.75" bottom="0.75" header="0.3" footer="0.3"/>
  <pageSetup paperSize="9" scale="61" fitToHeight="0" orientation="portrait" r:id="rId1"/>
  <rowBreaks count="1" manualBreakCount="1">
    <brk id="6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82F4-9B84-4923-8ED7-E95828D1B068}">
  <sheetPr>
    <tabColor rgb="FFFFFF00"/>
    <pageSetUpPr fitToPage="1"/>
  </sheetPr>
  <dimension ref="A1:J472"/>
  <sheetViews>
    <sheetView view="pageBreakPreview" topLeftCell="A218" zoomScale="85" zoomScaleNormal="100" zoomScaleSheetLayoutView="85" workbookViewId="0">
      <selection activeCell="G245" sqref="A245:G245"/>
    </sheetView>
  </sheetViews>
  <sheetFormatPr defaultColWidth="9.109375" defaultRowHeight="15" x14ac:dyDescent="0.25"/>
  <cols>
    <col min="1" max="1" width="9.6640625" style="86" customWidth="1"/>
    <col min="2" max="2" width="10.6640625" style="86" customWidth="1"/>
    <col min="3" max="3" width="79.6640625" style="86" bestFit="1" customWidth="1"/>
    <col min="4" max="4" width="6.6640625" style="86" customWidth="1"/>
    <col min="5" max="5" width="8.6640625" style="118" customWidth="1"/>
    <col min="6" max="6" width="11.6640625" style="86" customWidth="1"/>
    <col min="7" max="7" width="15.6640625" style="86" customWidth="1"/>
    <col min="8" max="8" width="9.109375" style="86"/>
    <col min="9" max="9" width="0" style="86" hidden="1" customWidth="1"/>
    <col min="10" max="10" width="10.44140625" style="86" hidden="1" customWidth="1"/>
    <col min="11" max="14" width="0" style="86" hidden="1" customWidth="1"/>
    <col min="15" max="16384" width="9.109375" style="86"/>
  </cols>
  <sheetData>
    <row r="1" spans="1:10" ht="21.9" customHeight="1" x14ac:dyDescent="0.25">
      <c r="A1" s="52" t="str">
        <f>Works!A1</f>
        <v>CONTRACT JW14402</v>
      </c>
      <c r="B1" s="26"/>
      <c r="C1" s="26"/>
      <c r="D1" s="27"/>
      <c r="E1" s="28"/>
      <c r="F1" s="29" t="str">
        <f>Works!F1</f>
        <v>Date :08/09/2025</v>
      </c>
      <c r="G1" s="30"/>
      <c r="J1" s="87">
        <v>0.4</v>
      </c>
    </row>
    <row r="2" spans="1:10" ht="44.25" customHeight="1" x14ac:dyDescent="0.25">
      <c r="A2" s="55" t="s">
        <v>0</v>
      </c>
      <c r="B2" s="31"/>
      <c r="C2" s="31"/>
      <c r="D2" s="31"/>
      <c r="E2" s="32"/>
      <c r="F2" s="32"/>
      <c r="G2" s="33"/>
    </row>
    <row r="3" spans="1:10" ht="21.9" customHeight="1" thickBot="1" x14ac:dyDescent="0.3">
      <c r="A3" s="57" t="str">
        <f>Works!A3</f>
        <v>Turffontein Corridors of Freedom - Water Upgrade (Forest Hill New Tower and Pumpstation)</v>
      </c>
      <c r="B3" s="34"/>
      <c r="C3" s="34"/>
      <c r="D3" s="35"/>
      <c r="E3" s="35"/>
      <c r="F3" s="35"/>
      <c r="G3" s="36"/>
    </row>
    <row r="4" spans="1:10" ht="9.9" customHeight="1" thickBot="1" x14ac:dyDescent="0.3">
      <c r="A4" s="88"/>
      <c r="B4" s="88"/>
      <c r="C4" s="88"/>
      <c r="D4" s="88"/>
      <c r="E4" s="89"/>
      <c r="F4" s="88"/>
      <c r="G4" s="88"/>
    </row>
    <row r="5" spans="1:10" ht="18" customHeight="1" x14ac:dyDescent="0.25">
      <c r="A5" s="209" t="s">
        <v>2</v>
      </c>
      <c r="B5" s="211" t="s">
        <v>3</v>
      </c>
      <c r="C5" s="481" t="s">
        <v>4</v>
      </c>
      <c r="D5" s="483" t="s">
        <v>5</v>
      </c>
      <c r="E5" s="90" t="s">
        <v>6</v>
      </c>
      <c r="F5" s="485" t="s">
        <v>7</v>
      </c>
      <c r="G5" s="207" t="s">
        <v>8</v>
      </c>
    </row>
    <row r="6" spans="1:10" ht="18" customHeight="1" thickBot="1" x14ac:dyDescent="0.3">
      <c r="A6" s="210" t="s">
        <v>9</v>
      </c>
      <c r="B6" s="212" t="s">
        <v>10</v>
      </c>
      <c r="C6" s="482"/>
      <c r="D6" s="484"/>
      <c r="E6" s="91" t="s">
        <v>69</v>
      </c>
      <c r="F6" s="486"/>
      <c r="G6" s="208" t="s">
        <v>11</v>
      </c>
    </row>
    <row r="7" spans="1:10" ht="21.9" customHeight="1" x14ac:dyDescent="0.25">
      <c r="A7" s="92"/>
      <c r="B7" s="93" t="s">
        <v>12</v>
      </c>
      <c r="C7" s="94" t="s">
        <v>70</v>
      </c>
      <c r="D7" s="88"/>
      <c r="E7" s="89"/>
      <c r="F7" s="88"/>
      <c r="G7" s="95"/>
    </row>
    <row r="8" spans="1:10" ht="21.9" customHeight="1" thickBot="1" x14ac:dyDescent="0.3">
      <c r="A8" s="92"/>
      <c r="B8" s="93" t="s">
        <v>71</v>
      </c>
      <c r="C8" s="96" t="s">
        <v>72</v>
      </c>
      <c r="D8" s="88"/>
      <c r="E8" s="89"/>
      <c r="F8" s="88"/>
      <c r="G8" s="95"/>
    </row>
    <row r="9" spans="1:10" ht="17.100000000000001" customHeight="1" x14ac:dyDescent="0.25">
      <c r="A9" s="98" t="s">
        <v>73</v>
      </c>
      <c r="B9" s="99"/>
      <c r="C9" s="99" t="s">
        <v>74</v>
      </c>
      <c r="D9" s="100"/>
      <c r="E9" s="101"/>
      <c r="F9" s="102"/>
      <c r="G9" s="103"/>
    </row>
    <row r="10" spans="1:10" ht="17.100000000000001" customHeight="1" x14ac:dyDescent="0.25">
      <c r="A10" s="201"/>
      <c r="B10" s="202"/>
      <c r="C10" s="203"/>
      <c r="D10" s="156"/>
      <c r="E10" s="204"/>
      <c r="F10" s="6"/>
      <c r="G10" s="25"/>
    </row>
    <row r="11" spans="1:10" ht="17.100000000000001" customHeight="1" x14ac:dyDescent="0.25">
      <c r="A11" s="201"/>
      <c r="B11" s="202"/>
      <c r="C11" s="158" t="s">
        <v>75</v>
      </c>
      <c r="D11" s="156"/>
      <c r="E11" s="204"/>
      <c r="F11" s="6"/>
      <c r="G11" s="25"/>
    </row>
    <row r="12" spans="1:10" ht="17.100000000000001" customHeight="1" x14ac:dyDescent="0.25">
      <c r="A12" s="201"/>
      <c r="B12" s="202"/>
      <c r="C12" s="158" t="s">
        <v>76</v>
      </c>
      <c r="D12" s="156"/>
      <c r="E12" s="204"/>
      <c r="F12" s="6"/>
      <c r="G12" s="25"/>
    </row>
    <row r="13" spans="1:10" ht="17.100000000000001" customHeight="1" x14ac:dyDescent="0.25">
      <c r="A13" s="201" t="s">
        <v>77</v>
      </c>
      <c r="B13" s="202"/>
      <c r="C13" s="158" t="s">
        <v>78</v>
      </c>
      <c r="D13" s="156" t="s">
        <v>19</v>
      </c>
      <c r="E13" s="204">
        <v>1</v>
      </c>
      <c r="F13" s="6"/>
      <c r="G13" s="25"/>
    </row>
    <row r="14" spans="1:10" ht="17.100000000000001" customHeight="1" x14ac:dyDescent="0.25">
      <c r="A14" s="201"/>
      <c r="B14" s="202"/>
      <c r="C14" s="158" t="s">
        <v>79</v>
      </c>
      <c r="D14" s="156"/>
      <c r="E14" s="204"/>
      <c r="F14" s="6"/>
      <c r="G14" s="25"/>
    </row>
    <row r="15" spans="1:10" ht="17.100000000000001" customHeight="1" x14ac:dyDescent="0.25">
      <c r="A15" s="201"/>
      <c r="B15" s="202"/>
      <c r="C15" s="158" t="s">
        <v>80</v>
      </c>
      <c r="D15" s="156"/>
      <c r="E15" s="204"/>
      <c r="F15" s="6"/>
      <c r="G15" s="25"/>
    </row>
    <row r="16" spans="1:10" ht="17.100000000000001" customHeight="1" x14ac:dyDescent="0.25">
      <c r="A16" s="201"/>
      <c r="B16" s="202"/>
      <c r="C16" s="203"/>
      <c r="D16" s="156"/>
      <c r="E16" s="204"/>
      <c r="F16" s="6"/>
      <c r="G16" s="25"/>
    </row>
    <row r="17" spans="1:7" ht="17.100000000000001" customHeight="1" x14ac:dyDescent="0.25">
      <c r="A17" s="104" t="s">
        <v>81</v>
      </c>
      <c r="B17" s="105"/>
      <c r="C17" s="106" t="s">
        <v>82</v>
      </c>
      <c r="D17" s="107"/>
      <c r="E17" s="108"/>
      <c r="F17" s="109"/>
      <c r="G17" s="110"/>
    </row>
    <row r="18" spans="1:7" ht="17.100000000000001" customHeight="1" x14ac:dyDescent="0.25">
      <c r="A18" s="201"/>
      <c r="B18" s="202"/>
      <c r="C18" s="203"/>
      <c r="D18" s="156"/>
      <c r="E18" s="204"/>
      <c r="F18" s="6"/>
      <c r="G18" s="25"/>
    </row>
    <row r="19" spans="1:7" ht="17.100000000000001" customHeight="1" x14ac:dyDescent="0.25">
      <c r="A19" s="201" t="s">
        <v>83</v>
      </c>
      <c r="B19" s="202"/>
      <c r="C19" s="158" t="s">
        <v>84</v>
      </c>
      <c r="D19" s="156" t="s">
        <v>19</v>
      </c>
      <c r="E19" s="204">
        <v>1</v>
      </c>
      <c r="F19" s="6"/>
      <c r="G19" s="25"/>
    </row>
    <row r="20" spans="1:7" ht="17.100000000000001" customHeight="1" x14ac:dyDescent="0.25">
      <c r="A20" s="201"/>
      <c r="B20" s="202"/>
      <c r="C20" s="158" t="s">
        <v>85</v>
      </c>
      <c r="D20" s="156"/>
      <c r="E20" s="204"/>
      <c r="F20" s="6"/>
      <c r="G20" s="25"/>
    </row>
    <row r="21" spans="1:7" ht="17.100000000000001" customHeight="1" x14ac:dyDescent="0.25">
      <c r="A21" s="201"/>
      <c r="B21" s="202"/>
      <c r="C21" s="158" t="s">
        <v>86</v>
      </c>
      <c r="D21" s="156"/>
      <c r="E21" s="204"/>
      <c r="F21" s="6"/>
      <c r="G21" s="25"/>
    </row>
    <row r="22" spans="1:7" ht="17.100000000000001" customHeight="1" x14ac:dyDescent="0.25">
      <c r="A22" s="201"/>
      <c r="B22" s="202"/>
      <c r="C22" s="158" t="s">
        <v>87</v>
      </c>
      <c r="D22" s="156"/>
      <c r="E22" s="204"/>
      <c r="F22" s="6"/>
      <c r="G22" s="25"/>
    </row>
    <row r="23" spans="1:7" ht="17.100000000000001" customHeight="1" x14ac:dyDescent="0.25">
      <c r="A23" s="201"/>
      <c r="B23" s="202"/>
      <c r="C23" s="203"/>
      <c r="D23" s="156"/>
      <c r="E23" s="204"/>
      <c r="F23" s="6"/>
      <c r="G23" s="25"/>
    </row>
    <row r="24" spans="1:7" ht="17.100000000000001" customHeight="1" x14ac:dyDescent="0.25">
      <c r="A24" s="104" t="s">
        <v>996</v>
      </c>
      <c r="B24" s="105"/>
      <c r="C24" s="106" t="s">
        <v>88</v>
      </c>
      <c r="D24" s="107"/>
      <c r="E24" s="108"/>
      <c r="F24" s="109"/>
      <c r="G24" s="110"/>
    </row>
    <row r="25" spans="1:7" ht="17.100000000000001" customHeight="1" x14ac:dyDescent="0.25">
      <c r="A25" s="201"/>
      <c r="B25" s="202"/>
      <c r="C25" s="203"/>
      <c r="D25" s="156"/>
      <c r="E25" s="204"/>
      <c r="F25" s="6"/>
      <c r="G25" s="25"/>
    </row>
    <row r="26" spans="1:7" ht="17.100000000000001" customHeight="1" x14ac:dyDescent="0.25">
      <c r="A26" s="201" t="s">
        <v>89</v>
      </c>
      <c r="B26" s="202"/>
      <c r="C26" s="158" t="s">
        <v>90</v>
      </c>
      <c r="D26" s="156" t="s">
        <v>19</v>
      </c>
      <c r="E26" s="204">
        <v>1</v>
      </c>
      <c r="F26" s="6"/>
      <c r="G26" s="25"/>
    </row>
    <row r="27" spans="1:7" ht="17.100000000000001" customHeight="1" x14ac:dyDescent="0.25">
      <c r="A27" s="201"/>
      <c r="B27" s="202"/>
      <c r="C27" s="158" t="s">
        <v>91</v>
      </c>
      <c r="D27" s="156"/>
      <c r="E27" s="204"/>
      <c r="F27" s="6"/>
      <c r="G27" s="25"/>
    </row>
    <row r="28" spans="1:7" ht="17.100000000000001" customHeight="1" x14ac:dyDescent="0.25">
      <c r="A28" s="201"/>
      <c r="B28" s="202"/>
      <c r="C28" s="158" t="s">
        <v>92</v>
      </c>
      <c r="D28" s="156"/>
      <c r="E28" s="204"/>
      <c r="F28" s="6"/>
      <c r="G28" s="25"/>
    </row>
    <row r="29" spans="1:7" ht="17.100000000000001" customHeight="1" x14ac:dyDescent="0.25">
      <c r="A29" s="201"/>
      <c r="B29" s="202"/>
      <c r="C29" s="158" t="s">
        <v>93</v>
      </c>
      <c r="D29" s="156"/>
      <c r="E29" s="204"/>
      <c r="F29" s="6"/>
      <c r="G29" s="25"/>
    </row>
    <row r="30" spans="1:7" ht="17.100000000000001" customHeight="1" x14ac:dyDescent="0.25">
      <c r="A30" s="201"/>
      <c r="B30" s="202"/>
      <c r="C30" s="158" t="s">
        <v>94</v>
      </c>
      <c r="D30" s="156"/>
      <c r="E30" s="204"/>
      <c r="F30" s="6"/>
      <c r="G30" s="25"/>
    </row>
    <row r="31" spans="1:7" ht="17.100000000000001" customHeight="1" x14ac:dyDescent="0.25">
      <c r="A31" s="201"/>
      <c r="B31" s="202"/>
      <c r="C31" s="158" t="s">
        <v>95</v>
      </c>
      <c r="D31" s="156"/>
      <c r="E31" s="204"/>
      <c r="F31" s="6"/>
      <c r="G31" s="25"/>
    </row>
    <row r="32" spans="1:7" ht="17.100000000000001" customHeight="1" x14ac:dyDescent="0.25">
      <c r="A32" s="201"/>
      <c r="B32" s="202"/>
      <c r="C32" s="158" t="s">
        <v>96</v>
      </c>
      <c r="D32" s="156"/>
      <c r="E32" s="204"/>
      <c r="F32" s="6"/>
      <c r="G32" s="25"/>
    </row>
    <row r="33" spans="1:7" ht="17.100000000000001" customHeight="1" x14ac:dyDescent="0.25">
      <c r="A33" s="201"/>
      <c r="B33" s="202"/>
      <c r="C33" s="158" t="s">
        <v>97</v>
      </c>
      <c r="D33" s="156"/>
      <c r="E33" s="204"/>
      <c r="F33" s="6"/>
      <c r="G33" s="25"/>
    </row>
    <row r="34" spans="1:7" ht="17.100000000000001" customHeight="1" x14ac:dyDescent="0.25">
      <c r="A34" s="201"/>
      <c r="B34" s="202"/>
      <c r="C34" s="158" t="s">
        <v>98</v>
      </c>
      <c r="D34" s="156"/>
      <c r="E34" s="204"/>
      <c r="F34" s="6"/>
      <c r="G34" s="25"/>
    </row>
    <row r="35" spans="1:7" ht="17.100000000000001" customHeight="1" x14ac:dyDescent="0.25">
      <c r="A35" s="201"/>
      <c r="B35" s="202"/>
      <c r="C35" s="158" t="s">
        <v>99</v>
      </c>
      <c r="D35" s="156"/>
      <c r="E35" s="204"/>
      <c r="F35" s="6"/>
      <c r="G35" s="25"/>
    </row>
    <row r="36" spans="1:7" ht="17.100000000000001" customHeight="1" x14ac:dyDescent="0.25">
      <c r="A36" s="201"/>
      <c r="B36" s="202"/>
      <c r="C36" s="158" t="s">
        <v>100</v>
      </c>
      <c r="D36" s="156"/>
      <c r="E36" s="204"/>
      <c r="F36" s="6"/>
      <c r="G36" s="25"/>
    </row>
    <row r="37" spans="1:7" ht="17.100000000000001" customHeight="1" x14ac:dyDescent="0.25">
      <c r="A37" s="201"/>
      <c r="B37" s="202"/>
      <c r="C37" s="158" t="s">
        <v>101</v>
      </c>
      <c r="D37" s="156"/>
      <c r="E37" s="204"/>
      <c r="F37" s="6"/>
      <c r="G37" s="25"/>
    </row>
    <row r="38" spans="1:7" ht="17.100000000000001" customHeight="1" x14ac:dyDescent="0.25">
      <c r="A38" s="201"/>
      <c r="B38" s="202"/>
      <c r="C38" s="158" t="s">
        <v>74</v>
      </c>
      <c r="D38" s="156"/>
      <c r="E38" s="204"/>
      <c r="F38" s="6"/>
      <c r="G38" s="25"/>
    </row>
    <row r="39" spans="1:7" ht="17.100000000000001" customHeight="1" x14ac:dyDescent="0.25">
      <c r="A39" s="201"/>
      <c r="B39" s="202"/>
      <c r="C39" s="158" t="s">
        <v>102</v>
      </c>
      <c r="D39" s="156"/>
      <c r="E39" s="204"/>
      <c r="F39" s="6"/>
      <c r="G39" s="25"/>
    </row>
    <row r="40" spans="1:7" ht="17.100000000000001" customHeight="1" x14ac:dyDescent="0.25">
      <c r="A40" s="201"/>
      <c r="B40" s="202"/>
      <c r="C40" s="158" t="s">
        <v>103</v>
      </c>
      <c r="D40" s="156"/>
      <c r="E40" s="204"/>
      <c r="F40" s="6"/>
      <c r="G40" s="25"/>
    </row>
    <row r="41" spans="1:7" ht="17.100000000000001" customHeight="1" x14ac:dyDescent="0.25">
      <c r="A41" s="201"/>
      <c r="B41" s="202"/>
      <c r="C41" s="158" t="s">
        <v>104</v>
      </c>
      <c r="D41" s="156"/>
      <c r="E41" s="204"/>
      <c r="F41" s="6"/>
      <c r="G41" s="25"/>
    </row>
    <row r="42" spans="1:7" ht="17.100000000000001" customHeight="1" x14ac:dyDescent="0.25">
      <c r="A42" s="201"/>
      <c r="B42" s="202"/>
      <c r="C42" s="158" t="s">
        <v>105</v>
      </c>
      <c r="D42" s="156"/>
      <c r="E42" s="204"/>
      <c r="F42" s="6"/>
      <c r="G42" s="25"/>
    </row>
    <row r="43" spans="1:7" ht="17.100000000000001" customHeight="1" x14ac:dyDescent="0.25">
      <c r="A43" s="201"/>
      <c r="B43" s="202"/>
      <c r="C43" s="158" t="s">
        <v>106</v>
      </c>
      <c r="D43" s="156"/>
      <c r="E43" s="204"/>
      <c r="F43" s="6"/>
      <c r="G43" s="25"/>
    </row>
    <row r="44" spans="1:7" ht="17.100000000000001" customHeight="1" x14ac:dyDescent="0.25">
      <c r="A44" s="201"/>
      <c r="B44" s="202"/>
      <c r="C44" s="158" t="s">
        <v>107</v>
      </c>
      <c r="D44" s="156"/>
      <c r="E44" s="204"/>
      <c r="F44" s="6"/>
      <c r="G44" s="25"/>
    </row>
    <row r="45" spans="1:7" ht="17.100000000000001" customHeight="1" x14ac:dyDescent="0.25">
      <c r="A45" s="201"/>
      <c r="B45" s="202"/>
      <c r="C45" s="158" t="s">
        <v>108</v>
      </c>
      <c r="D45" s="156"/>
      <c r="E45" s="204"/>
      <c r="F45" s="6"/>
      <c r="G45" s="25"/>
    </row>
    <row r="46" spans="1:7" ht="17.100000000000001" customHeight="1" x14ac:dyDescent="0.25">
      <c r="A46" s="201"/>
      <c r="B46" s="202"/>
      <c r="C46" s="158" t="s">
        <v>109</v>
      </c>
      <c r="D46" s="156"/>
      <c r="E46" s="204"/>
      <c r="F46" s="6"/>
      <c r="G46" s="25"/>
    </row>
    <row r="47" spans="1:7" ht="17.100000000000001" customHeight="1" x14ac:dyDescent="0.25">
      <c r="A47" s="201"/>
      <c r="B47" s="202"/>
      <c r="C47" s="158" t="s">
        <v>110</v>
      </c>
      <c r="D47" s="156"/>
      <c r="E47" s="204"/>
      <c r="F47" s="6"/>
      <c r="G47" s="25"/>
    </row>
    <row r="48" spans="1:7" ht="17.100000000000001" customHeight="1" x14ac:dyDescent="0.25">
      <c r="A48" s="201"/>
      <c r="B48" s="202"/>
      <c r="C48" s="158" t="s">
        <v>111</v>
      </c>
      <c r="D48" s="156"/>
      <c r="E48" s="204"/>
      <c r="F48" s="6"/>
      <c r="G48" s="25"/>
    </row>
    <row r="49" spans="1:10" ht="17.100000000000001" customHeight="1" x14ac:dyDescent="0.25">
      <c r="A49" s="201"/>
      <c r="B49" s="202"/>
      <c r="C49" s="158" t="s">
        <v>112</v>
      </c>
      <c r="D49" s="156"/>
      <c r="E49" s="204"/>
      <c r="F49" s="6"/>
      <c r="G49" s="25"/>
    </row>
    <row r="50" spans="1:10" ht="17.100000000000001" customHeight="1" x14ac:dyDescent="0.25">
      <c r="A50" s="201"/>
      <c r="B50" s="202"/>
      <c r="C50" s="158" t="s">
        <v>113</v>
      </c>
      <c r="D50" s="156"/>
      <c r="E50" s="204"/>
      <c r="F50" s="6"/>
      <c r="G50" s="25"/>
    </row>
    <row r="51" spans="1:10" ht="17.100000000000001" customHeight="1" x14ac:dyDescent="0.25">
      <c r="A51" s="201"/>
      <c r="B51" s="202"/>
      <c r="C51" s="158" t="s">
        <v>114</v>
      </c>
      <c r="D51" s="156"/>
      <c r="E51" s="204"/>
      <c r="F51" s="6"/>
      <c r="G51" s="25"/>
    </row>
    <row r="52" spans="1:10" ht="17.100000000000001" customHeight="1" x14ac:dyDescent="0.25">
      <c r="A52" s="201"/>
      <c r="B52" s="202"/>
      <c r="C52" s="158" t="s">
        <v>115</v>
      </c>
      <c r="D52" s="156"/>
      <c r="E52" s="204"/>
      <c r="F52" s="6"/>
      <c r="G52" s="25"/>
    </row>
    <row r="53" spans="1:10" ht="17.100000000000001" customHeight="1" x14ac:dyDescent="0.25">
      <c r="A53" s="201"/>
      <c r="B53" s="202"/>
      <c r="C53" s="203"/>
      <c r="D53" s="156"/>
      <c r="E53" s="204"/>
      <c r="F53" s="6"/>
      <c r="G53" s="25"/>
    </row>
    <row r="54" spans="1:10" ht="17.100000000000001" customHeight="1" x14ac:dyDescent="0.25">
      <c r="A54" s="201"/>
      <c r="B54" s="202"/>
      <c r="C54" s="203"/>
      <c r="D54" s="156"/>
      <c r="E54" s="204"/>
      <c r="F54" s="6"/>
      <c r="G54" s="25"/>
    </row>
    <row r="55" spans="1:10" ht="17.100000000000001" customHeight="1" x14ac:dyDescent="0.25">
      <c r="A55" s="201"/>
      <c r="B55" s="202"/>
      <c r="C55" s="203"/>
      <c r="D55" s="156"/>
      <c r="E55" s="204"/>
      <c r="F55" s="6"/>
      <c r="G55" s="25"/>
    </row>
    <row r="56" spans="1:10" ht="17.100000000000001" customHeight="1" thickBot="1" x14ac:dyDescent="0.3">
      <c r="A56" s="201"/>
      <c r="B56" s="202"/>
      <c r="C56" s="203"/>
      <c r="D56" s="156"/>
      <c r="E56" s="204"/>
      <c r="F56" s="6"/>
      <c r="G56" s="25"/>
    </row>
    <row r="57" spans="1:10" ht="24.9" customHeight="1" thickBot="1" x14ac:dyDescent="0.3">
      <c r="A57" s="467">
        <v>12</v>
      </c>
      <c r="B57" s="487"/>
      <c r="C57" s="487"/>
      <c r="D57" s="487"/>
      <c r="E57" s="487"/>
      <c r="F57" s="487"/>
      <c r="G57" s="81"/>
    </row>
    <row r="58" spans="1:10" ht="24.9" customHeight="1" thickBot="1" x14ac:dyDescent="0.3">
      <c r="A58" s="488">
        <f>'1 P&amp;G'!A118+1</f>
        <v>11</v>
      </c>
      <c r="B58" s="489"/>
      <c r="C58" s="489"/>
      <c r="D58" s="489"/>
      <c r="E58" s="489"/>
      <c r="F58" s="489"/>
      <c r="G58" s="490"/>
    </row>
    <row r="59" spans="1:10" x14ac:dyDescent="0.25">
      <c r="A59" s="50"/>
      <c r="B59" s="50"/>
      <c r="C59" s="50"/>
      <c r="D59" s="50"/>
      <c r="E59" s="117"/>
      <c r="F59" s="50"/>
      <c r="G59" s="50"/>
    </row>
    <row r="60" spans="1:10" s="54" customFormat="1" x14ac:dyDescent="0.25">
      <c r="A60" s="50"/>
      <c r="B60" s="50"/>
      <c r="C60" s="50"/>
      <c r="D60" s="50"/>
      <c r="E60" s="82"/>
      <c r="F60" s="50"/>
      <c r="G60" s="50"/>
      <c r="H60" s="44"/>
      <c r="I60" s="44"/>
      <c r="J60" s="44"/>
    </row>
    <row r="61" spans="1:10" s="54" customFormat="1" x14ac:dyDescent="0.25">
      <c r="A61" s="50"/>
      <c r="B61" s="50"/>
      <c r="C61" s="50"/>
      <c r="D61" s="50"/>
      <c r="E61" s="82"/>
      <c r="F61" s="50"/>
      <c r="G61" s="50"/>
      <c r="H61" s="44"/>
      <c r="I61" s="44"/>
      <c r="J61" s="44"/>
    </row>
    <row r="62" spans="1:10" s="54" customFormat="1" x14ac:dyDescent="0.25">
      <c r="A62" s="50"/>
      <c r="B62" s="50"/>
      <c r="C62" s="50"/>
      <c r="D62" s="50"/>
      <c r="E62" s="82"/>
      <c r="F62" s="50"/>
      <c r="G62" s="50"/>
      <c r="H62" s="44"/>
      <c r="I62" s="44"/>
      <c r="J62" s="44"/>
    </row>
    <row r="63" spans="1:10" ht="15.6" thickBot="1" x14ac:dyDescent="0.3">
      <c r="A63" s="88"/>
      <c r="B63" s="88"/>
      <c r="C63" s="88"/>
      <c r="D63" s="88"/>
      <c r="E63" s="89"/>
      <c r="F63" s="88"/>
      <c r="G63" s="88"/>
    </row>
    <row r="64" spans="1:10" ht="17.25" customHeight="1" x14ac:dyDescent="0.25">
      <c r="A64" s="215" t="s">
        <v>2</v>
      </c>
      <c r="B64" s="217" t="s">
        <v>3</v>
      </c>
      <c r="C64" s="459" t="s">
        <v>4</v>
      </c>
      <c r="D64" s="461" t="s">
        <v>5</v>
      </c>
      <c r="E64" s="463" t="s">
        <v>6</v>
      </c>
      <c r="F64" s="465" t="s">
        <v>7</v>
      </c>
      <c r="G64" s="213" t="s">
        <v>8</v>
      </c>
    </row>
    <row r="65" spans="1:7" ht="18" customHeight="1" thickBot="1" x14ac:dyDescent="0.3">
      <c r="A65" s="216" t="s">
        <v>9</v>
      </c>
      <c r="B65" s="218" t="s">
        <v>10</v>
      </c>
      <c r="C65" s="460"/>
      <c r="D65" s="462"/>
      <c r="E65" s="464"/>
      <c r="F65" s="466"/>
      <c r="G65" s="214" t="s">
        <v>11</v>
      </c>
    </row>
    <row r="66" spans="1:7" ht="23.4" x14ac:dyDescent="0.25">
      <c r="A66" s="92"/>
      <c r="B66" s="93" t="s">
        <v>12</v>
      </c>
      <c r="C66" s="94" t="s">
        <v>116</v>
      </c>
      <c r="D66" s="88"/>
      <c r="E66" s="89"/>
      <c r="F66" s="88"/>
      <c r="G66" s="95"/>
    </row>
    <row r="67" spans="1:7" ht="21" thickBot="1" x14ac:dyDescent="0.3">
      <c r="A67" s="92"/>
      <c r="B67" s="93" t="s">
        <v>71</v>
      </c>
      <c r="C67" s="96" t="str">
        <f>C8</f>
        <v>Occupational health and safety requirements</v>
      </c>
      <c r="D67" s="88"/>
      <c r="E67" s="89"/>
      <c r="F67" s="88"/>
      <c r="G67" s="95"/>
    </row>
    <row r="68" spans="1:7" ht="18" thickBot="1" x14ac:dyDescent="0.3">
      <c r="A68" s="189">
        <f>A58</f>
        <v>11</v>
      </c>
      <c r="B68" s="190"/>
      <c r="C68" s="191"/>
      <c r="D68" s="190"/>
      <c r="E68" s="192"/>
      <c r="F68" s="193"/>
      <c r="G68" s="81"/>
    </row>
    <row r="69" spans="1:7" x14ac:dyDescent="0.25">
      <c r="A69" s="491"/>
      <c r="B69" s="492"/>
      <c r="C69" s="492"/>
      <c r="D69" s="492"/>
      <c r="E69" s="492"/>
      <c r="F69" s="492"/>
      <c r="G69" s="493"/>
    </row>
    <row r="70" spans="1:7" ht="17.399999999999999" x14ac:dyDescent="0.25">
      <c r="A70" s="104">
        <v>2.4</v>
      </c>
      <c r="B70" s="105"/>
      <c r="C70" s="106" t="s">
        <v>117</v>
      </c>
      <c r="D70" s="107"/>
      <c r="E70" s="108"/>
      <c r="F70" s="109"/>
      <c r="G70" s="110"/>
    </row>
    <row r="71" spans="1:7" x14ac:dyDescent="0.25">
      <c r="A71" s="201"/>
      <c r="B71" s="202"/>
      <c r="C71" s="203"/>
      <c r="D71" s="156"/>
      <c r="E71" s="204"/>
      <c r="F71" s="6"/>
      <c r="G71" s="25"/>
    </row>
    <row r="72" spans="1:7" x14ac:dyDescent="0.25">
      <c r="A72" s="201" t="s">
        <v>118</v>
      </c>
      <c r="B72" s="202"/>
      <c r="C72" s="158" t="s">
        <v>119</v>
      </c>
      <c r="D72" s="156" t="s">
        <v>19</v>
      </c>
      <c r="E72" s="204">
        <v>1</v>
      </c>
      <c r="F72" s="6"/>
      <c r="G72" s="25"/>
    </row>
    <row r="73" spans="1:7" x14ac:dyDescent="0.25">
      <c r="A73" s="201"/>
      <c r="B73" s="202"/>
      <c r="C73" s="158" t="s">
        <v>120</v>
      </c>
      <c r="D73" s="156"/>
      <c r="E73" s="204"/>
      <c r="F73" s="6"/>
      <c r="G73" s="25"/>
    </row>
    <row r="74" spans="1:7" x14ac:dyDescent="0.25">
      <c r="A74" s="201"/>
      <c r="B74" s="202"/>
      <c r="C74" s="158" t="s">
        <v>121</v>
      </c>
      <c r="D74" s="156"/>
      <c r="E74" s="204"/>
      <c r="F74" s="6"/>
      <c r="G74" s="25"/>
    </row>
    <row r="75" spans="1:7" x14ac:dyDescent="0.25">
      <c r="A75" s="201"/>
      <c r="B75" s="202"/>
      <c r="C75" s="158" t="s">
        <v>122</v>
      </c>
      <c r="D75" s="156"/>
      <c r="E75" s="204"/>
      <c r="F75" s="6"/>
      <c r="G75" s="25"/>
    </row>
    <row r="76" spans="1:7" x14ac:dyDescent="0.25">
      <c r="A76" s="201"/>
      <c r="B76" s="202"/>
      <c r="C76" s="158" t="s">
        <v>123</v>
      </c>
      <c r="D76" s="156"/>
      <c r="E76" s="204"/>
      <c r="F76" s="6"/>
      <c r="G76" s="25"/>
    </row>
    <row r="77" spans="1:7" x14ac:dyDescent="0.25">
      <c r="A77" s="201"/>
      <c r="B77" s="202"/>
      <c r="C77" s="158" t="s">
        <v>93</v>
      </c>
      <c r="D77" s="156"/>
      <c r="E77" s="204"/>
      <c r="F77" s="6"/>
      <c r="G77" s="25"/>
    </row>
    <row r="78" spans="1:7" x14ac:dyDescent="0.25">
      <c r="A78" s="201"/>
      <c r="B78" s="202"/>
      <c r="C78" s="203"/>
      <c r="D78" s="156"/>
      <c r="E78" s="204"/>
      <c r="F78" s="6"/>
      <c r="G78" s="25"/>
    </row>
    <row r="79" spans="1:7" ht="17.399999999999999" x14ac:dyDescent="0.25">
      <c r="A79" s="104">
        <v>2.5</v>
      </c>
      <c r="B79" s="105"/>
      <c r="C79" s="106" t="s">
        <v>124</v>
      </c>
      <c r="D79" s="107"/>
      <c r="E79" s="108"/>
      <c r="F79" s="109"/>
      <c r="G79" s="110"/>
    </row>
    <row r="80" spans="1:7" x14ac:dyDescent="0.25">
      <c r="A80" s="201"/>
      <c r="B80" s="202"/>
      <c r="C80" s="203"/>
      <c r="D80" s="156"/>
      <c r="E80" s="204"/>
      <c r="F80" s="6"/>
      <c r="G80" s="25"/>
    </row>
    <row r="81" spans="1:7" x14ac:dyDescent="0.25">
      <c r="A81" s="201" t="s">
        <v>125</v>
      </c>
      <c r="B81" s="202"/>
      <c r="C81" s="158" t="s">
        <v>126</v>
      </c>
      <c r="D81" s="156" t="s">
        <v>19</v>
      </c>
      <c r="E81" s="204">
        <v>1</v>
      </c>
      <c r="F81" s="6"/>
      <c r="G81" s="25"/>
    </row>
    <row r="82" spans="1:7" x14ac:dyDescent="0.25">
      <c r="A82" s="201"/>
      <c r="B82" s="202"/>
      <c r="C82" s="158" t="s">
        <v>120</v>
      </c>
      <c r="D82" s="156"/>
      <c r="E82" s="204"/>
      <c r="F82" s="6"/>
      <c r="G82" s="25"/>
    </row>
    <row r="83" spans="1:7" x14ac:dyDescent="0.25">
      <c r="A83" s="201"/>
      <c r="B83" s="202"/>
      <c r="C83" s="158" t="s">
        <v>121</v>
      </c>
      <c r="D83" s="156"/>
      <c r="E83" s="204"/>
      <c r="F83" s="6"/>
      <c r="G83" s="25"/>
    </row>
    <row r="84" spans="1:7" x14ac:dyDescent="0.25">
      <c r="A84" s="201"/>
      <c r="B84" s="202"/>
      <c r="C84" s="158" t="s">
        <v>122</v>
      </c>
      <c r="D84" s="156"/>
      <c r="E84" s="204"/>
      <c r="F84" s="6"/>
      <c r="G84" s="25"/>
    </row>
    <row r="85" spans="1:7" x14ac:dyDescent="0.25">
      <c r="A85" s="201"/>
      <c r="B85" s="202"/>
      <c r="C85" s="158" t="s">
        <v>123</v>
      </c>
      <c r="D85" s="156"/>
      <c r="E85" s="204"/>
      <c r="F85" s="6"/>
      <c r="G85" s="25"/>
    </row>
    <row r="86" spans="1:7" x14ac:dyDescent="0.25">
      <c r="A86" s="201"/>
      <c r="B86" s="202"/>
      <c r="C86" s="158" t="s">
        <v>93</v>
      </c>
      <c r="D86" s="156"/>
      <c r="E86" s="204"/>
      <c r="F86" s="6"/>
      <c r="G86" s="25"/>
    </row>
    <row r="87" spans="1:7" x14ac:dyDescent="0.25">
      <c r="A87" s="201"/>
      <c r="B87" s="202"/>
      <c r="C87" s="203"/>
      <c r="D87" s="156"/>
      <c r="E87" s="204"/>
      <c r="F87" s="6"/>
      <c r="G87" s="25"/>
    </row>
    <row r="88" spans="1:7" ht="17.399999999999999" x14ac:dyDescent="0.25">
      <c r="A88" s="104">
        <v>2.6</v>
      </c>
      <c r="B88" s="105"/>
      <c r="C88" s="106" t="s">
        <v>127</v>
      </c>
      <c r="D88" s="107"/>
      <c r="E88" s="108"/>
      <c r="F88" s="109"/>
      <c r="G88" s="110"/>
    </row>
    <row r="89" spans="1:7" x14ac:dyDescent="0.25">
      <c r="A89" s="201"/>
      <c r="B89" s="202"/>
      <c r="C89" s="203"/>
      <c r="D89" s="156"/>
      <c r="E89" s="204"/>
      <c r="F89" s="6"/>
      <c r="G89" s="25"/>
    </row>
    <row r="90" spans="1:7" x14ac:dyDescent="0.25">
      <c r="A90" s="201" t="s">
        <v>128</v>
      </c>
      <c r="B90" s="202"/>
      <c r="C90" s="158" t="s">
        <v>129</v>
      </c>
      <c r="D90" s="156" t="s">
        <v>19</v>
      </c>
      <c r="E90" s="204">
        <v>1</v>
      </c>
      <c r="F90" s="6"/>
      <c r="G90" s="25"/>
    </row>
    <row r="91" spans="1:7" x14ac:dyDescent="0.25">
      <c r="A91" s="201"/>
      <c r="B91" s="202"/>
      <c r="C91" s="158" t="s">
        <v>130</v>
      </c>
      <c r="D91" s="156"/>
      <c r="E91" s="204"/>
      <c r="F91" s="6"/>
      <c r="G91" s="25"/>
    </row>
    <row r="92" spans="1:7" x14ac:dyDescent="0.25">
      <c r="A92" s="201"/>
      <c r="B92" s="202"/>
      <c r="C92" s="158" t="s">
        <v>131</v>
      </c>
      <c r="D92" s="156"/>
      <c r="E92" s="204"/>
      <c r="F92" s="6"/>
      <c r="G92" s="25"/>
    </row>
    <row r="93" spans="1:7" x14ac:dyDescent="0.25">
      <c r="A93" s="201"/>
      <c r="B93" s="202"/>
      <c r="C93" s="203"/>
      <c r="D93" s="156"/>
      <c r="E93" s="204"/>
      <c r="F93" s="6"/>
      <c r="G93" s="25"/>
    </row>
    <row r="94" spans="1:7" ht="17.399999999999999" x14ac:dyDescent="0.25">
      <c r="A94" s="104">
        <v>2.7</v>
      </c>
      <c r="B94" s="105"/>
      <c r="C94" s="106" t="s">
        <v>132</v>
      </c>
      <c r="D94" s="107"/>
      <c r="E94" s="108"/>
      <c r="F94" s="109"/>
      <c r="G94" s="110"/>
    </row>
    <row r="95" spans="1:7" x14ac:dyDescent="0.25">
      <c r="A95" s="201"/>
      <c r="B95" s="202"/>
      <c r="C95" s="203"/>
      <c r="D95" s="156"/>
      <c r="E95" s="204"/>
      <c r="F95" s="6"/>
      <c r="G95" s="25"/>
    </row>
    <row r="96" spans="1:7" x14ac:dyDescent="0.25">
      <c r="A96" s="201" t="s">
        <v>133</v>
      </c>
      <c r="B96" s="202"/>
      <c r="C96" s="158" t="s">
        <v>134</v>
      </c>
      <c r="D96" s="156" t="s">
        <v>19</v>
      </c>
      <c r="E96" s="204">
        <v>1</v>
      </c>
      <c r="F96" s="6"/>
      <c r="G96" s="25"/>
    </row>
    <row r="97" spans="1:7" x14ac:dyDescent="0.25">
      <c r="A97" s="201"/>
      <c r="B97" s="202"/>
      <c r="C97" s="158" t="s">
        <v>135</v>
      </c>
      <c r="D97" s="156"/>
      <c r="E97" s="204"/>
      <c r="F97" s="6"/>
      <c r="G97" s="25"/>
    </row>
    <row r="98" spans="1:7" x14ac:dyDescent="0.25">
      <c r="A98" s="201"/>
      <c r="B98" s="202"/>
      <c r="C98" s="158" t="s">
        <v>136</v>
      </c>
      <c r="D98" s="156"/>
      <c r="E98" s="204"/>
      <c r="F98" s="6"/>
      <c r="G98" s="25"/>
    </row>
    <row r="99" spans="1:7" x14ac:dyDescent="0.25">
      <c r="A99" s="201"/>
      <c r="B99" s="202"/>
      <c r="C99" s="158" t="s">
        <v>137</v>
      </c>
      <c r="D99" s="156"/>
      <c r="E99" s="204"/>
      <c r="F99" s="6"/>
      <c r="G99" s="25"/>
    </row>
    <row r="100" spans="1:7" x14ac:dyDescent="0.25">
      <c r="A100" s="201"/>
      <c r="B100" s="202"/>
      <c r="C100" s="158" t="s">
        <v>138</v>
      </c>
      <c r="D100" s="156"/>
      <c r="E100" s="204"/>
      <c r="F100" s="6"/>
      <c r="G100" s="25"/>
    </row>
    <row r="101" spans="1:7" x14ac:dyDescent="0.25">
      <c r="A101" s="201"/>
      <c r="B101" s="202"/>
      <c r="C101" s="158" t="s">
        <v>139</v>
      </c>
      <c r="D101" s="156"/>
      <c r="E101" s="204"/>
      <c r="F101" s="6"/>
      <c r="G101" s="25"/>
    </row>
    <row r="102" spans="1:7" x14ac:dyDescent="0.25">
      <c r="A102" s="201"/>
      <c r="B102" s="202"/>
      <c r="C102" s="158" t="s">
        <v>140</v>
      </c>
      <c r="D102" s="156"/>
      <c r="E102" s="204"/>
      <c r="F102" s="6"/>
      <c r="G102" s="25"/>
    </row>
    <row r="103" spans="1:7" x14ac:dyDescent="0.25">
      <c r="A103" s="201"/>
      <c r="B103" s="202"/>
      <c r="C103" s="158" t="s">
        <v>141</v>
      </c>
      <c r="D103" s="156"/>
      <c r="E103" s="204"/>
      <c r="F103" s="6"/>
      <c r="G103" s="25"/>
    </row>
    <row r="104" spans="1:7" x14ac:dyDescent="0.25">
      <c r="A104" s="201"/>
      <c r="B104" s="202"/>
      <c r="C104" s="158" t="s">
        <v>142</v>
      </c>
      <c r="D104" s="156"/>
      <c r="E104" s="204"/>
      <c r="F104" s="6"/>
      <c r="G104" s="25"/>
    </row>
    <row r="105" spans="1:7" x14ac:dyDescent="0.25">
      <c r="A105" s="201"/>
      <c r="B105" s="202"/>
      <c r="C105" s="158" t="s">
        <v>143</v>
      </c>
      <c r="D105" s="156"/>
      <c r="E105" s="204"/>
      <c r="F105" s="6"/>
      <c r="G105" s="25"/>
    </row>
    <row r="106" spans="1:7" x14ac:dyDescent="0.25">
      <c r="A106" s="201"/>
      <c r="B106" s="202"/>
      <c r="C106" s="158" t="s">
        <v>144</v>
      </c>
      <c r="D106" s="156"/>
      <c r="E106" s="204"/>
      <c r="F106" s="6"/>
      <c r="G106" s="25"/>
    </row>
    <row r="107" spans="1:7" x14ac:dyDescent="0.25">
      <c r="A107" s="201"/>
      <c r="B107" s="202"/>
      <c r="C107" s="158" t="s">
        <v>145</v>
      </c>
      <c r="D107" s="156"/>
      <c r="E107" s="204"/>
      <c r="F107" s="6"/>
      <c r="G107" s="25"/>
    </row>
    <row r="108" spans="1:7" x14ac:dyDescent="0.25">
      <c r="A108" s="201"/>
      <c r="B108" s="202"/>
      <c r="C108" s="158" t="s">
        <v>146</v>
      </c>
      <c r="D108" s="156"/>
      <c r="E108" s="204"/>
      <c r="F108" s="6"/>
      <c r="G108" s="25"/>
    </row>
    <row r="109" spans="1:7" x14ac:dyDescent="0.25">
      <c r="A109" s="201"/>
      <c r="B109" s="202"/>
      <c r="C109" s="158" t="s">
        <v>147</v>
      </c>
      <c r="D109" s="156"/>
      <c r="E109" s="204"/>
      <c r="F109" s="6"/>
      <c r="G109" s="25"/>
    </row>
    <row r="110" spans="1:7" x14ac:dyDescent="0.25">
      <c r="A110" s="201"/>
      <c r="B110" s="202"/>
      <c r="C110" s="158" t="s">
        <v>148</v>
      </c>
      <c r="D110" s="156"/>
      <c r="E110" s="204"/>
      <c r="F110" s="6"/>
      <c r="G110" s="25"/>
    </row>
    <row r="111" spans="1:7" x14ac:dyDescent="0.25">
      <c r="A111" s="201"/>
      <c r="B111" s="202"/>
      <c r="C111" s="158" t="s">
        <v>149</v>
      </c>
      <c r="D111" s="156"/>
      <c r="E111" s="204"/>
      <c r="F111" s="6"/>
      <c r="G111" s="25"/>
    </row>
    <row r="112" spans="1:7" x14ac:dyDescent="0.25">
      <c r="A112" s="201"/>
      <c r="B112" s="202"/>
      <c r="C112" s="158" t="s">
        <v>150</v>
      </c>
      <c r="D112" s="156"/>
      <c r="E112" s="204"/>
      <c r="F112" s="6"/>
      <c r="G112" s="25"/>
    </row>
    <row r="113" spans="1:10" x14ac:dyDescent="0.25">
      <c r="A113" s="201"/>
      <c r="B113" s="202"/>
      <c r="C113" s="158" t="s">
        <v>151</v>
      </c>
      <c r="D113" s="156"/>
      <c r="E113" s="204"/>
      <c r="F113" s="6"/>
      <c r="G113" s="25"/>
    </row>
    <row r="114" spans="1:10" x14ac:dyDescent="0.25">
      <c r="A114" s="201"/>
      <c r="B114" s="202"/>
      <c r="C114" s="158" t="s">
        <v>152</v>
      </c>
      <c r="D114" s="156"/>
      <c r="E114" s="204"/>
      <c r="F114" s="6"/>
      <c r="G114" s="25"/>
    </row>
    <row r="115" spans="1:10" x14ac:dyDescent="0.25">
      <c r="A115" s="201"/>
      <c r="B115" s="202"/>
      <c r="C115" s="158" t="s">
        <v>153</v>
      </c>
      <c r="D115" s="156"/>
      <c r="E115" s="204"/>
      <c r="F115" s="6"/>
      <c r="G115" s="25"/>
    </row>
    <row r="116" spans="1:10" x14ac:dyDescent="0.25">
      <c r="A116" s="201"/>
      <c r="B116" s="202"/>
      <c r="C116" s="158" t="s">
        <v>154</v>
      </c>
      <c r="D116" s="156"/>
      <c r="E116" s="204"/>
      <c r="F116" s="6"/>
      <c r="G116" s="25"/>
    </row>
    <row r="117" spans="1:10" x14ac:dyDescent="0.25">
      <c r="A117" s="201"/>
      <c r="B117" s="202"/>
      <c r="C117" s="158"/>
      <c r="D117" s="156"/>
      <c r="E117" s="204"/>
      <c r="F117" s="6"/>
      <c r="G117" s="25"/>
    </row>
    <row r="118" spans="1:10" x14ac:dyDescent="0.25">
      <c r="A118" s="201"/>
      <c r="B118" s="202"/>
      <c r="C118" s="158"/>
      <c r="D118" s="156"/>
      <c r="E118" s="204"/>
      <c r="F118" s="6"/>
      <c r="G118" s="25"/>
    </row>
    <row r="119" spans="1:10" ht="15.6" thickBot="1" x14ac:dyDescent="0.3">
      <c r="A119" s="201"/>
      <c r="B119" s="202"/>
      <c r="C119" s="203"/>
      <c r="D119" s="156"/>
      <c r="E119" s="204"/>
      <c r="F119" s="6"/>
      <c r="G119" s="25"/>
    </row>
    <row r="120" spans="1:10" ht="18" thickBot="1" x14ac:dyDescent="0.3">
      <c r="A120" s="467">
        <f>A121+1</f>
        <v>13</v>
      </c>
      <c r="B120" s="487"/>
      <c r="C120" s="487"/>
      <c r="D120" s="487"/>
      <c r="E120" s="487"/>
      <c r="F120" s="487"/>
      <c r="G120" s="81"/>
    </row>
    <row r="121" spans="1:10" ht="18" thickBot="1" x14ac:dyDescent="0.3">
      <c r="A121" s="488">
        <f>A58+1</f>
        <v>12</v>
      </c>
      <c r="B121" s="489"/>
      <c r="C121" s="489"/>
      <c r="D121" s="489"/>
      <c r="E121" s="489"/>
      <c r="F121" s="489"/>
      <c r="G121" s="490"/>
    </row>
    <row r="122" spans="1:10" x14ac:dyDescent="0.25">
      <c r="A122" s="50"/>
      <c r="B122" s="50"/>
      <c r="C122" s="50"/>
      <c r="D122" s="50"/>
      <c r="E122" s="117"/>
      <c r="F122" s="50"/>
      <c r="G122" s="50"/>
    </row>
    <row r="123" spans="1:10" s="54" customFormat="1" x14ac:dyDescent="0.25">
      <c r="A123" s="50"/>
      <c r="B123" s="50"/>
      <c r="C123" s="50"/>
      <c r="D123" s="50"/>
      <c r="E123" s="82"/>
      <c r="F123" s="50"/>
      <c r="G123" s="50"/>
      <c r="H123" s="44"/>
      <c r="I123" s="44"/>
      <c r="J123" s="44"/>
    </row>
    <row r="124" spans="1:10" s="54" customFormat="1" x14ac:dyDescent="0.25">
      <c r="A124" s="50"/>
      <c r="B124" s="50"/>
      <c r="C124" s="50"/>
      <c r="D124" s="50"/>
      <c r="E124" s="82"/>
      <c r="F124" s="50"/>
      <c r="G124" s="50"/>
      <c r="H124" s="44"/>
      <c r="I124" s="44"/>
      <c r="J124" s="44"/>
    </row>
    <row r="125" spans="1:10" s="54" customFormat="1" x14ac:dyDescent="0.25">
      <c r="A125" s="50"/>
      <c r="B125" s="50"/>
      <c r="C125" s="50"/>
      <c r="D125" s="50"/>
      <c r="E125" s="82"/>
      <c r="F125" s="50"/>
      <c r="G125" s="50"/>
      <c r="H125" s="44"/>
      <c r="I125" s="44"/>
      <c r="J125" s="44"/>
    </row>
    <row r="126" spans="1:10" ht="15.6" thickBot="1" x14ac:dyDescent="0.3">
      <c r="A126" s="88"/>
      <c r="B126" s="88"/>
      <c r="C126" s="88"/>
      <c r="D126" s="88"/>
      <c r="E126" s="89"/>
      <c r="F126" s="88"/>
      <c r="G126" s="88"/>
    </row>
    <row r="127" spans="1:10" ht="17.25" customHeight="1" x14ac:dyDescent="0.25">
      <c r="A127" s="215" t="s">
        <v>2</v>
      </c>
      <c r="B127" s="217" t="s">
        <v>3</v>
      </c>
      <c r="C127" s="459" t="s">
        <v>4</v>
      </c>
      <c r="D127" s="461" t="s">
        <v>5</v>
      </c>
      <c r="E127" s="463" t="s">
        <v>6</v>
      </c>
      <c r="F127" s="465" t="s">
        <v>7</v>
      </c>
      <c r="G127" s="213" t="s">
        <v>8</v>
      </c>
    </row>
    <row r="128" spans="1:10" ht="18" customHeight="1" thickBot="1" x14ac:dyDescent="0.3">
      <c r="A128" s="216" t="s">
        <v>9</v>
      </c>
      <c r="B128" s="218" t="s">
        <v>10</v>
      </c>
      <c r="C128" s="460"/>
      <c r="D128" s="462"/>
      <c r="E128" s="464"/>
      <c r="F128" s="466"/>
      <c r="G128" s="214" t="s">
        <v>11</v>
      </c>
    </row>
    <row r="129" spans="1:7" ht="23.4" x14ac:dyDescent="0.25">
      <c r="A129" s="92"/>
      <c r="B129" s="93" t="s">
        <v>12</v>
      </c>
      <c r="C129" s="94" t="str">
        <f>C66</f>
        <v>Schedule 2 continued</v>
      </c>
      <c r="D129" s="88"/>
      <c r="E129" s="89"/>
      <c r="F129" s="88"/>
      <c r="G129" s="95"/>
    </row>
    <row r="130" spans="1:7" ht="17.25" customHeight="1" thickBot="1" x14ac:dyDescent="0.3">
      <c r="A130" s="92"/>
      <c r="B130" s="93" t="s">
        <v>71</v>
      </c>
      <c r="C130" s="96" t="str">
        <f>C8</f>
        <v>Occupational health and safety requirements</v>
      </c>
      <c r="D130" s="88"/>
      <c r="E130" s="89"/>
      <c r="F130" s="88"/>
      <c r="G130" s="95"/>
    </row>
    <row r="131" spans="1:7" ht="18" thickBot="1" x14ac:dyDescent="0.3">
      <c r="A131" s="189">
        <f>A121</f>
        <v>12</v>
      </c>
      <c r="B131" s="190"/>
      <c r="C131" s="191"/>
      <c r="D131" s="190"/>
      <c r="E131" s="192"/>
      <c r="F131" s="193"/>
      <c r="G131" s="81"/>
    </row>
    <row r="132" spans="1:7" x14ac:dyDescent="0.25">
      <c r="A132" s="491"/>
      <c r="B132" s="492"/>
      <c r="C132" s="492"/>
      <c r="D132" s="492"/>
      <c r="E132" s="492"/>
      <c r="F132" s="492"/>
      <c r="G132" s="493"/>
    </row>
    <row r="133" spans="1:7" ht="17.399999999999999" x14ac:dyDescent="0.25">
      <c r="A133" s="104">
        <v>2.8</v>
      </c>
      <c r="B133" s="105"/>
      <c r="C133" s="106" t="s">
        <v>155</v>
      </c>
      <c r="D133" s="107"/>
      <c r="E133" s="112"/>
      <c r="F133" s="109"/>
      <c r="G133" s="110"/>
    </row>
    <row r="134" spans="1:7" x14ac:dyDescent="0.25">
      <c r="A134" s="201"/>
      <c r="B134" s="202"/>
      <c r="C134" s="203"/>
      <c r="D134" s="156"/>
      <c r="E134" s="204"/>
      <c r="F134" s="6"/>
      <c r="G134" s="25"/>
    </row>
    <row r="135" spans="1:7" x14ac:dyDescent="0.25">
      <c r="A135" s="201" t="s">
        <v>156</v>
      </c>
      <c r="B135" s="202"/>
      <c r="C135" s="158" t="s">
        <v>157</v>
      </c>
      <c r="D135" s="156" t="s">
        <v>158</v>
      </c>
      <c r="E135" s="204">
        <v>3</v>
      </c>
      <c r="F135" s="6"/>
      <c r="G135" s="25"/>
    </row>
    <row r="136" spans="1:7" x14ac:dyDescent="0.25">
      <c r="A136" s="201" t="s">
        <v>159</v>
      </c>
      <c r="B136" s="202"/>
      <c r="C136" s="158" t="s">
        <v>160</v>
      </c>
      <c r="D136" s="156" t="s">
        <v>158</v>
      </c>
      <c r="E136" s="204">
        <v>2</v>
      </c>
      <c r="F136" s="6"/>
      <c r="G136" s="25"/>
    </row>
    <row r="137" spans="1:7" x14ac:dyDescent="0.25">
      <c r="A137" s="201" t="s">
        <v>161</v>
      </c>
      <c r="B137" s="202"/>
      <c r="C137" s="158" t="s">
        <v>162</v>
      </c>
      <c r="D137" s="156" t="s">
        <v>158</v>
      </c>
      <c r="E137" s="204">
        <v>1</v>
      </c>
      <c r="F137" s="6"/>
      <c r="G137" s="25"/>
    </row>
    <row r="138" spans="1:7" x14ac:dyDescent="0.25">
      <c r="A138" s="201"/>
      <c r="B138" s="202"/>
      <c r="C138" s="203"/>
      <c r="D138" s="156"/>
      <c r="E138" s="204"/>
      <c r="F138" s="6"/>
      <c r="G138" s="25"/>
    </row>
    <row r="139" spans="1:7" ht="17.399999999999999" x14ac:dyDescent="0.25">
      <c r="A139" s="113">
        <v>2.9</v>
      </c>
      <c r="B139" s="105"/>
      <c r="C139" s="106" t="s">
        <v>163</v>
      </c>
      <c r="D139" s="107"/>
      <c r="E139" s="108"/>
      <c r="F139" s="109"/>
      <c r="G139" s="110"/>
    </row>
    <row r="140" spans="1:7" x14ac:dyDescent="0.25">
      <c r="A140" s="201"/>
      <c r="B140" s="202"/>
      <c r="C140" s="203"/>
      <c r="D140" s="156"/>
      <c r="E140" s="204"/>
      <c r="F140" s="6"/>
      <c r="G140" s="25"/>
    </row>
    <row r="141" spans="1:7" x14ac:dyDescent="0.25">
      <c r="A141" s="201" t="s">
        <v>164</v>
      </c>
      <c r="B141" s="202"/>
      <c r="C141" s="158" t="s">
        <v>165</v>
      </c>
      <c r="D141" s="156" t="s">
        <v>158</v>
      </c>
      <c r="E141" s="204">
        <v>3</v>
      </c>
      <c r="F141" s="6"/>
      <c r="G141" s="25"/>
    </row>
    <row r="142" spans="1:7" x14ac:dyDescent="0.25">
      <c r="A142" s="201" t="s">
        <v>166</v>
      </c>
      <c r="B142" s="202"/>
      <c r="C142" s="158" t="s">
        <v>167</v>
      </c>
      <c r="D142" s="156" t="s">
        <v>158</v>
      </c>
      <c r="E142" s="204">
        <v>2</v>
      </c>
      <c r="F142" s="6"/>
      <c r="G142" s="25"/>
    </row>
    <row r="143" spans="1:7" x14ac:dyDescent="0.25">
      <c r="A143" s="201" t="s">
        <v>168</v>
      </c>
      <c r="B143" s="202"/>
      <c r="C143" s="158" t="s">
        <v>169</v>
      </c>
      <c r="D143" s="156" t="s">
        <v>158</v>
      </c>
      <c r="E143" s="204">
        <f>+E141+E142</f>
        <v>5</v>
      </c>
      <c r="F143" s="6"/>
      <c r="G143" s="25"/>
    </row>
    <row r="144" spans="1:7" x14ac:dyDescent="0.25">
      <c r="A144" s="201"/>
      <c r="B144" s="202"/>
      <c r="C144" s="203"/>
      <c r="D144" s="156"/>
      <c r="E144" s="204"/>
      <c r="F144" s="6"/>
      <c r="G144" s="25"/>
    </row>
    <row r="145" spans="1:7" ht="17.399999999999999" x14ac:dyDescent="0.25">
      <c r="A145" s="113" t="s">
        <v>170</v>
      </c>
      <c r="B145" s="105"/>
      <c r="C145" s="114" t="s">
        <v>171</v>
      </c>
      <c r="D145" s="107"/>
      <c r="E145" s="112"/>
      <c r="F145" s="109"/>
      <c r="G145" s="110"/>
    </row>
    <row r="146" spans="1:7" x14ac:dyDescent="0.25">
      <c r="A146" s="201"/>
      <c r="B146" s="202"/>
      <c r="C146" s="203"/>
      <c r="D146" s="156"/>
      <c r="E146" s="204"/>
      <c r="F146" s="6"/>
      <c r="G146" s="25"/>
    </row>
    <row r="147" spans="1:7" x14ac:dyDescent="0.25">
      <c r="A147" s="201"/>
      <c r="B147" s="202"/>
      <c r="C147" s="158" t="s">
        <v>172</v>
      </c>
      <c r="D147" s="156" t="s">
        <v>19</v>
      </c>
      <c r="E147" s="204">
        <v>1</v>
      </c>
      <c r="F147" s="6"/>
      <c r="G147" s="25"/>
    </row>
    <row r="148" spans="1:7" x14ac:dyDescent="0.25">
      <c r="A148" s="201"/>
      <c r="B148" s="202"/>
      <c r="C148" s="158" t="s">
        <v>173</v>
      </c>
      <c r="D148" s="156"/>
      <c r="E148" s="204"/>
      <c r="F148" s="6"/>
      <c r="G148" s="25"/>
    </row>
    <row r="149" spans="1:7" x14ac:dyDescent="0.25">
      <c r="A149" s="201" t="s">
        <v>174</v>
      </c>
      <c r="B149" s="202"/>
      <c r="C149" s="158" t="s">
        <v>175</v>
      </c>
      <c r="D149" s="156"/>
      <c r="E149" s="204"/>
      <c r="F149" s="6"/>
      <c r="G149" s="25"/>
    </row>
    <row r="150" spans="1:7" x14ac:dyDescent="0.25">
      <c r="A150" s="201" t="s">
        <v>176</v>
      </c>
      <c r="B150" s="202"/>
      <c r="C150" s="158" t="s">
        <v>177</v>
      </c>
      <c r="D150" s="156"/>
      <c r="E150" s="204"/>
      <c r="F150" s="6"/>
      <c r="G150" s="25"/>
    </row>
    <row r="151" spans="1:7" x14ac:dyDescent="0.25">
      <c r="A151" s="201" t="s">
        <v>178</v>
      </c>
      <c r="B151" s="202"/>
      <c r="C151" s="158" t="s">
        <v>179</v>
      </c>
      <c r="D151" s="156"/>
      <c r="E151" s="204"/>
      <c r="F151" s="6"/>
      <c r="G151" s="25"/>
    </row>
    <row r="152" spans="1:7" x14ac:dyDescent="0.25">
      <c r="A152" s="201" t="s">
        <v>180</v>
      </c>
      <c r="B152" s="202"/>
      <c r="C152" s="158" t="s">
        <v>181</v>
      </c>
      <c r="D152" s="156"/>
      <c r="E152" s="204"/>
      <c r="F152" s="6"/>
      <c r="G152" s="25"/>
    </row>
    <row r="153" spans="1:7" x14ac:dyDescent="0.25">
      <c r="A153" s="201" t="s">
        <v>182</v>
      </c>
      <c r="B153" s="202"/>
      <c r="C153" s="158" t="s">
        <v>183</v>
      </c>
      <c r="D153" s="156"/>
      <c r="E153" s="204"/>
      <c r="F153" s="6"/>
      <c r="G153" s="25"/>
    </row>
    <row r="154" spans="1:7" x14ac:dyDescent="0.25">
      <c r="A154" s="201" t="s">
        <v>184</v>
      </c>
      <c r="B154" s="202"/>
      <c r="C154" s="158" t="s">
        <v>185</v>
      </c>
      <c r="D154" s="156"/>
      <c r="E154" s="204"/>
      <c r="F154" s="6"/>
      <c r="G154" s="25"/>
    </row>
    <row r="155" spans="1:7" x14ac:dyDescent="0.25">
      <c r="A155" s="201" t="s">
        <v>186</v>
      </c>
      <c r="B155" s="202"/>
      <c r="C155" s="158" t="s">
        <v>187</v>
      </c>
      <c r="D155" s="156"/>
      <c r="E155" s="204"/>
      <c r="F155" s="6"/>
      <c r="G155" s="25"/>
    </row>
    <row r="156" spans="1:7" x14ac:dyDescent="0.25">
      <c r="A156" s="201"/>
      <c r="B156" s="202"/>
      <c r="C156" s="158"/>
      <c r="D156" s="156"/>
      <c r="E156" s="204"/>
      <c r="F156" s="6"/>
      <c r="G156" s="25"/>
    </row>
    <row r="157" spans="1:7" ht="17.399999999999999" x14ac:dyDescent="0.25">
      <c r="A157" s="104">
        <v>2.11</v>
      </c>
      <c r="B157" s="105"/>
      <c r="C157" s="106" t="s">
        <v>188</v>
      </c>
      <c r="D157" s="107"/>
      <c r="E157" s="108"/>
      <c r="F157" s="109"/>
      <c r="G157" s="110"/>
    </row>
    <row r="158" spans="1:7" x14ac:dyDescent="0.25">
      <c r="A158" s="201"/>
      <c r="B158" s="202"/>
      <c r="C158" s="203"/>
      <c r="D158" s="156"/>
      <c r="E158" s="204"/>
      <c r="F158" s="6"/>
      <c r="G158" s="25"/>
    </row>
    <row r="159" spans="1:7" x14ac:dyDescent="0.25">
      <c r="A159" s="201"/>
      <c r="B159" s="202"/>
      <c r="C159" s="158" t="s">
        <v>189</v>
      </c>
      <c r="D159" s="156"/>
      <c r="E159" s="204"/>
      <c r="F159" s="6"/>
      <c r="G159" s="25"/>
    </row>
    <row r="160" spans="1:7" x14ac:dyDescent="0.25">
      <c r="A160" s="201" t="s">
        <v>190</v>
      </c>
      <c r="B160" s="202"/>
      <c r="C160" s="158" t="s">
        <v>191</v>
      </c>
      <c r="D160" s="156" t="s">
        <v>158</v>
      </c>
      <c r="E160" s="204">
        <v>3</v>
      </c>
      <c r="F160" s="6"/>
      <c r="G160" s="25"/>
    </row>
    <row r="161" spans="1:7" x14ac:dyDescent="0.25">
      <c r="A161" s="201" t="s">
        <v>192</v>
      </c>
      <c r="B161" s="202"/>
      <c r="C161" s="158" t="s">
        <v>193</v>
      </c>
      <c r="D161" s="156" t="s">
        <v>158</v>
      </c>
      <c r="E161" s="204">
        <v>3</v>
      </c>
      <c r="F161" s="6"/>
      <c r="G161" s="25"/>
    </row>
    <row r="162" spans="1:7" x14ac:dyDescent="0.25">
      <c r="A162" s="201"/>
      <c r="B162" s="202"/>
      <c r="C162" s="203"/>
      <c r="D162" s="156"/>
      <c r="E162" s="204"/>
      <c r="F162" s="6"/>
      <c r="G162" s="25"/>
    </row>
    <row r="163" spans="1:7" ht="17.399999999999999" x14ac:dyDescent="0.25">
      <c r="A163" s="104">
        <v>2.12</v>
      </c>
      <c r="B163" s="105"/>
      <c r="C163" s="106" t="s">
        <v>194</v>
      </c>
      <c r="D163" s="107"/>
      <c r="E163" s="108"/>
      <c r="F163" s="109"/>
      <c r="G163" s="110"/>
    </row>
    <row r="164" spans="1:7" x14ac:dyDescent="0.25">
      <c r="A164" s="201"/>
      <c r="B164" s="202"/>
      <c r="C164" s="203"/>
      <c r="D164" s="156"/>
      <c r="E164" s="204"/>
      <c r="F164" s="6"/>
      <c r="G164" s="25"/>
    </row>
    <row r="165" spans="1:7" x14ac:dyDescent="0.25">
      <c r="A165" s="201" t="s">
        <v>195</v>
      </c>
      <c r="B165" s="202"/>
      <c r="C165" s="158" t="s">
        <v>196</v>
      </c>
      <c r="D165" s="156" t="s">
        <v>158</v>
      </c>
      <c r="E165" s="204">
        <v>1</v>
      </c>
      <c r="F165" s="6"/>
      <c r="G165" s="25"/>
    </row>
    <row r="166" spans="1:7" x14ac:dyDescent="0.25">
      <c r="A166" s="201"/>
      <c r="B166" s="202"/>
      <c r="C166" s="158" t="s">
        <v>197</v>
      </c>
      <c r="D166" s="156"/>
      <c r="E166" s="204"/>
      <c r="F166" s="6"/>
      <c r="G166" s="25"/>
    </row>
    <row r="167" spans="1:7" x14ac:dyDescent="0.25">
      <c r="A167" s="201"/>
      <c r="B167" s="202"/>
      <c r="C167" s="203"/>
      <c r="D167" s="156"/>
      <c r="E167" s="204"/>
      <c r="F167" s="6"/>
      <c r="G167" s="25"/>
    </row>
    <row r="168" spans="1:7" ht="17.399999999999999" x14ac:dyDescent="0.25">
      <c r="A168" s="104" t="s">
        <v>198</v>
      </c>
      <c r="B168" s="105"/>
      <c r="C168" s="106" t="s">
        <v>199</v>
      </c>
      <c r="D168" s="107"/>
      <c r="E168" s="108"/>
      <c r="F168" s="109"/>
      <c r="G168" s="110"/>
    </row>
    <row r="169" spans="1:7" x14ac:dyDescent="0.25">
      <c r="A169" s="201"/>
      <c r="B169" s="202"/>
      <c r="C169" s="203"/>
      <c r="D169" s="156"/>
      <c r="E169" s="204"/>
      <c r="F169" s="6"/>
      <c r="G169" s="25"/>
    </row>
    <row r="170" spans="1:7" x14ac:dyDescent="0.25">
      <c r="A170" s="201"/>
      <c r="B170" s="202"/>
      <c r="C170" s="158" t="s">
        <v>200</v>
      </c>
      <c r="D170" s="156" t="s">
        <v>19</v>
      </c>
      <c r="E170" s="204">
        <v>1</v>
      </c>
      <c r="F170" s="6"/>
      <c r="G170" s="25"/>
    </row>
    <row r="171" spans="1:7" x14ac:dyDescent="0.25">
      <c r="A171" s="201" t="s">
        <v>201</v>
      </c>
      <c r="B171" s="202"/>
      <c r="C171" s="158" t="s">
        <v>202</v>
      </c>
      <c r="D171" s="156"/>
      <c r="E171" s="204"/>
      <c r="F171" s="6"/>
      <c r="G171" s="25"/>
    </row>
    <row r="172" spans="1:7" x14ac:dyDescent="0.25">
      <c r="A172" s="201" t="s">
        <v>203</v>
      </c>
      <c r="B172" s="202"/>
      <c r="C172" s="158" t="s">
        <v>204</v>
      </c>
      <c r="D172" s="156"/>
      <c r="E172" s="204"/>
      <c r="F172" s="6"/>
      <c r="G172" s="25"/>
    </row>
    <row r="173" spans="1:7" x14ac:dyDescent="0.25">
      <c r="A173" s="201" t="s">
        <v>205</v>
      </c>
      <c r="B173" s="202"/>
      <c r="C173" s="158" t="s">
        <v>206</v>
      </c>
      <c r="D173" s="156"/>
      <c r="E173" s="204"/>
      <c r="F173" s="6"/>
      <c r="G173" s="25"/>
    </row>
    <row r="174" spans="1:7" x14ac:dyDescent="0.25">
      <c r="A174" s="201" t="s">
        <v>207</v>
      </c>
      <c r="B174" s="202"/>
      <c r="C174" s="158" t="s">
        <v>208</v>
      </c>
      <c r="D174" s="156"/>
      <c r="E174" s="204"/>
      <c r="F174" s="6"/>
      <c r="G174" s="25"/>
    </row>
    <row r="175" spans="1:7" x14ac:dyDescent="0.25">
      <c r="A175" s="201" t="s">
        <v>209</v>
      </c>
      <c r="B175" s="202"/>
      <c r="C175" s="158" t="s">
        <v>210</v>
      </c>
      <c r="D175" s="156"/>
      <c r="E175" s="204"/>
      <c r="F175" s="6"/>
      <c r="G175" s="25"/>
    </row>
    <row r="176" spans="1:7" x14ac:dyDescent="0.25">
      <c r="A176" s="201" t="s">
        <v>211</v>
      </c>
      <c r="B176" s="202"/>
      <c r="C176" s="158" t="s">
        <v>212</v>
      </c>
      <c r="D176" s="156"/>
      <c r="E176" s="204"/>
      <c r="F176" s="6"/>
      <c r="G176" s="25"/>
    </row>
    <row r="177" spans="1:10" x14ac:dyDescent="0.25">
      <c r="A177" s="201" t="s">
        <v>213</v>
      </c>
      <c r="B177" s="202"/>
      <c r="C177" s="158" t="s">
        <v>214</v>
      </c>
      <c r="D177" s="156"/>
      <c r="E177" s="204"/>
      <c r="F177" s="6"/>
      <c r="G177" s="25"/>
    </row>
    <row r="178" spans="1:10" x14ac:dyDescent="0.25">
      <c r="A178" s="201" t="s">
        <v>215</v>
      </c>
      <c r="B178" s="202"/>
      <c r="C178" s="158" t="s">
        <v>216</v>
      </c>
      <c r="D178" s="156"/>
      <c r="E178" s="204"/>
      <c r="F178" s="6"/>
      <c r="G178" s="25"/>
    </row>
    <row r="179" spans="1:10" x14ac:dyDescent="0.25">
      <c r="A179" s="201"/>
      <c r="B179" s="202"/>
      <c r="C179" s="203"/>
      <c r="D179" s="156"/>
      <c r="E179" s="204"/>
      <c r="F179" s="6"/>
      <c r="G179" s="25"/>
    </row>
    <row r="180" spans="1:10" x14ac:dyDescent="0.25">
      <c r="A180" s="201"/>
      <c r="B180" s="202"/>
      <c r="C180" s="203"/>
      <c r="D180" s="156"/>
      <c r="E180" s="204"/>
      <c r="F180" s="6"/>
      <c r="G180" s="25"/>
    </row>
    <row r="181" spans="1:10" ht="15.6" thickBot="1" x14ac:dyDescent="0.3">
      <c r="A181" s="201"/>
      <c r="B181" s="202"/>
      <c r="C181" s="203"/>
      <c r="D181" s="156"/>
      <c r="E181" s="204"/>
      <c r="F181" s="6"/>
      <c r="G181" s="25"/>
    </row>
    <row r="182" spans="1:10" ht="18" thickBot="1" x14ac:dyDescent="0.3">
      <c r="A182" s="467">
        <f>A183+1</f>
        <v>14</v>
      </c>
      <c r="B182" s="487"/>
      <c r="C182" s="487"/>
      <c r="D182" s="487"/>
      <c r="E182" s="487"/>
      <c r="F182" s="487"/>
      <c r="G182" s="81"/>
    </row>
    <row r="183" spans="1:10" ht="18" thickBot="1" x14ac:dyDescent="0.3">
      <c r="A183" s="488">
        <f>A121+1</f>
        <v>13</v>
      </c>
      <c r="B183" s="489"/>
      <c r="C183" s="489"/>
      <c r="D183" s="489"/>
      <c r="E183" s="489"/>
      <c r="F183" s="489"/>
      <c r="G183" s="490"/>
    </row>
    <row r="184" spans="1:10" x14ac:dyDescent="0.25">
      <c r="A184" s="50"/>
      <c r="B184" s="50"/>
      <c r="C184" s="50"/>
      <c r="D184" s="50"/>
      <c r="E184" s="117"/>
      <c r="F184" s="50"/>
      <c r="G184" s="50"/>
    </row>
    <row r="185" spans="1:10" s="54" customFormat="1" x14ac:dyDescent="0.25">
      <c r="A185" s="50"/>
      <c r="B185" s="50"/>
      <c r="C185" s="50"/>
      <c r="D185" s="50"/>
      <c r="E185" s="82"/>
      <c r="F185" s="50"/>
      <c r="G185" s="50"/>
      <c r="H185" s="44"/>
      <c r="I185" s="44"/>
      <c r="J185" s="44"/>
    </row>
    <row r="186" spans="1:10" s="54" customFormat="1" x14ac:dyDescent="0.25">
      <c r="A186" s="50"/>
      <c r="B186" s="50"/>
      <c r="C186" s="50"/>
      <c r="D186" s="50"/>
      <c r="E186" s="82"/>
      <c r="F186" s="50"/>
      <c r="G186" s="50"/>
      <c r="H186" s="44"/>
      <c r="I186" s="44"/>
      <c r="J186" s="44"/>
    </row>
    <row r="187" spans="1:10" s="54" customFormat="1" x14ac:dyDescent="0.25">
      <c r="A187" s="50"/>
      <c r="B187" s="50"/>
      <c r="C187" s="50"/>
      <c r="D187" s="50"/>
      <c r="E187" s="82"/>
      <c r="F187" s="50"/>
      <c r="G187" s="50"/>
      <c r="H187" s="44"/>
      <c r="I187" s="44"/>
      <c r="J187" s="44"/>
    </row>
    <row r="188" spans="1:10" s="115" customFormat="1" ht="9.9" customHeight="1" thickBot="1" x14ac:dyDescent="0.3">
      <c r="A188" s="88"/>
      <c r="B188" s="88"/>
      <c r="C188" s="88"/>
      <c r="D188" s="88"/>
      <c r="E188" s="89"/>
      <c r="F188" s="88"/>
      <c r="G188" s="88"/>
    </row>
    <row r="189" spans="1:10" s="115" customFormat="1" ht="18" customHeight="1" x14ac:dyDescent="0.25">
      <c r="A189" s="215" t="s">
        <v>2</v>
      </c>
      <c r="B189" s="217" t="s">
        <v>3</v>
      </c>
      <c r="C189" s="459" t="s">
        <v>4</v>
      </c>
      <c r="D189" s="461" t="s">
        <v>5</v>
      </c>
      <c r="E189" s="463" t="s">
        <v>6</v>
      </c>
      <c r="F189" s="465" t="s">
        <v>7</v>
      </c>
      <c r="G189" s="213" t="s">
        <v>8</v>
      </c>
    </row>
    <row r="190" spans="1:10" s="115" customFormat="1" ht="18" customHeight="1" thickBot="1" x14ac:dyDescent="0.3">
      <c r="A190" s="216" t="s">
        <v>9</v>
      </c>
      <c r="B190" s="218" t="s">
        <v>10</v>
      </c>
      <c r="C190" s="460"/>
      <c r="D190" s="462"/>
      <c r="E190" s="464"/>
      <c r="F190" s="466"/>
      <c r="G190" s="214" t="s">
        <v>11</v>
      </c>
    </row>
    <row r="191" spans="1:10" s="115" customFormat="1" ht="21.9" customHeight="1" x14ac:dyDescent="0.25">
      <c r="A191" s="92"/>
      <c r="B191" s="93" t="s">
        <v>12</v>
      </c>
      <c r="C191" s="94" t="str">
        <f>C129</f>
        <v>Schedule 2 continued</v>
      </c>
      <c r="D191" s="88"/>
      <c r="E191" s="89"/>
      <c r="F191" s="88"/>
      <c r="G191" s="95"/>
    </row>
    <row r="192" spans="1:10" s="115" customFormat="1" ht="21.9" customHeight="1" thickBot="1" x14ac:dyDescent="0.3">
      <c r="A192" s="92"/>
      <c r="B192" s="93" t="s">
        <v>71</v>
      </c>
      <c r="C192" s="96" t="str">
        <f>C8</f>
        <v>Occupational health and safety requirements</v>
      </c>
      <c r="D192" s="88"/>
      <c r="E192" s="89"/>
      <c r="F192" s="88"/>
      <c r="G192" s="95"/>
    </row>
    <row r="193" spans="1:10" s="115" customFormat="1" ht="17.100000000000001" customHeight="1" thickBot="1" x14ac:dyDescent="0.3">
      <c r="A193" s="189">
        <f>A183</f>
        <v>13</v>
      </c>
      <c r="B193" s="190"/>
      <c r="C193" s="191"/>
      <c r="D193" s="190"/>
      <c r="E193" s="192"/>
      <c r="F193" s="193"/>
      <c r="G193" s="81"/>
    </row>
    <row r="194" spans="1:10" s="115" customFormat="1" ht="17.100000000000001" customHeight="1" x14ac:dyDescent="0.25">
      <c r="A194" s="491"/>
      <c r="B194" s="492"/>
      <c r="C194" s="492"/>
      <c r="D194" s="492"/>
      <c r="E194" s="492"/>
      <c r="F194" s="492"/>
      <c r="G194" s="493"/>
    </row>
    <row r="195" spans="1:10" s="115" customFormat="1" ht="17.100000000000001" customHeight="1" x14ac:dyDescent="0.25">
      <c r="A195" s="104">
        <v>2.14</v>
      </c>
      <c r="B195" s="105"/>
      <c r="C195" s="106" t="s">
        <v>217</v>
      </c>
      <c r="D195" s="107"/>
      <c r="E195" s="108"/>
      <c r="F195" s="109"/>
      <c r="G195" s="110"/>
    </row>
    <row r="196" spans="1:10" s="115" customFormat="1" ht="17.100000000000001" customHeight="1" x14ac:dyDescent="0.25">
      <c r="A196" s="201"/>
      <c r="B196" s="202"/>
      <c r="C196" s="203"/>
      <c r="D196" s="156"/>
      <c r="E196" s="204"/>
      <c r="F196" s="6"/>
      <c r="G196" s="25"/>
    </row>
    <row r="197" spans="1:10" s="115" customFormat="1" ht="17.100000000000001" customHeight="1" x14ac:dyDescent="0.25">
      <c r="A197" s="201"/>
      <c r="B197" s="202"/>
      <c r="C197" s="158" t="s">
        <v>218</v>
      </c>
      <c r="D197" s="156"/>
      <c r="E197" s="204"/>
      <c r="F197" s="6"/>
      <c r="G197" s="25"/>
    </row>
    <row r="198" spans="1:10" s="115" customFormat="1" ht="17.100000000000001" customHeight="1" x14ac:dyDescent="0.25">
      <c r="A198" s="201"/>
      <c r="B198" s="202"/>
      <c r="C198" s="158" t="s">
        <v>219</v>
      </c>
      <c r="D198" s="156"/>
      <c r="E198" s="204"/>
      <c r="F198" s="6"/>
      <c r="G198" s="25"/>
    </row>
    <row r="199" spans="1:10" s="115" customFormat="1" ht="17.100000000000001" customHeight="1" x14ac:dyDescent="0.25">
      <c r="A199" s="201" t="s">
        <v>220</v>
      </c>
      <c r="B199" s="202"/>
      <c r="C199" s="158" t="s">
        <v>221</v>
      </c>
      <c r="D199" s="156" t="s">
        <v>19</v>
      </c>
      <c r="E199" s="204">
        <v>1</v>
      </c>
      <c r="F199" s="6"/>
      <c r="G199" s="25"/>
      <c r="J199" s="7">
        <v>65236.21</v>
      </c>
    </row>
    <row r="200" spans="1:10" s="115" customFormat="1" ht="17.100000000000001" customHeight="1" x14ac:dyDescent="0.25">
      <c r="A200" s="201"/>
      <c r="B200" s="202"/>
      <c r="C200" s="158" t="s">
        <v>219</v>
      </c>
      <c r="D200" s="156"/>
      <c r="E200" s="204"/>
      <c r="F200" s="6"/>
      <c r="G200" s="25"/>
    </row>
    <row r="201" spans="1:10" s="115" customFormat="1" ht="17.100000000000001" customHeight="1" x14ac:dyDescent="0.25">
      <c r="A201" s="201"/>
      <c r="B201" s="202"/>
      <c r="C201" s="203"/>
      <c r="D201" s="156"/>
      <c r="E201" s="204"/>
      <c r="F201" s="6"/>
      <c r="G201" s="25"/>
    </row>
    <row r="202" spans="1:10" s="115" customFormat="1" ht="17.100000000000001" customHeight="1" x14ac:dyDescent="0.25">
      <c r="A202" s="104">
        <v>2.15</v>
      </c>
      <c r="B202" s="116"/>
      <c r="C202" s="114" t="s">
        <v>222</v>
      </c>
      <c r="D202" s="107"/>
      <c r="E202" s="112"/>
      <c r="F202" s="109"/>
      <c r="G202" s="110"/>
    </row>
    <row r="203" spans="1:10" s="115" customFormat="1" ht="17.100000000000001" customHeight="1" x14ac:dyDescent="0.25">
      <c r="A203" s="201"/>
      <c r="B203" s="202"/>
      <c r="C203" s="203"/>
      <c r="D203" s="156"/>
      <c r="E203" s="204"/>
      <c r="F203" s="6"/>
      <c r="G203" s="25"/>
    </row>
    <row r="204" spans="1:10" s="115" customFormat="1" ht="17.100000000000001" customHeight="1" x14ac:dyDescent="0.25">
      <c r="A204" s="201" t="s">
        <v>223</v>
      </c>
      <c r="B204" s="202"/>
      <c r="C204" s="158" t="s">
        <v>224</v>
      </c>
      <c r="D204" s="156" t="s">
        <v>19</v>
      </c>
      <c r="E204" s="204">
        <v>1</v>
      </c>
      <c r="F204" s="6"/>
      <c r="G204" s="25"/>
      <c r="J204" s="7">
        <v>10851</v>
      </c>
    </row>
    <row r="205" spans="1:10" s="115" customFormat="1" ht="17.100000000000001" customHeight="1" x14ac:dyDescent="0.25">
      <c r="A205" s="201"/>
      <c r="B205" s="202"/>
      <c r="C205" s="158" t="s">
        <v>225</v>
      </c>
      <c r="D205" s="156"/>
      <c r="E205" s="204"/>
      <c r="F205" s="6"/>
      <c r="G205" s="25"/>
    </row>
    <row r="206" spans="1:10" s="115" customFormat="1" ht="17.100000000000001" customHeight="1" x14ac:dyDescent="0.25">
      <c r="A206" s="201"/>
      <c r="B206" s="202"/>
      <c r="C206" s="203"/>
      <c r="D206" s="156"/>
      <c r="E206" s="204"/>
      <c r="F206" s="6"/>
      <c r="G206" s="25"/>
    </row>
    <row r="207" spans="1:10" s="115" customFormat="1" ht="17.100000000000001" customHeight="1" x14ac:dyDescent="0.25">
      <c r="A207" s="104">
        <v>2.16</v>
      </c>
      <c r="B207" s="116"/>
      <c r="C207" s="114" t="s">
        <v>226</v>
      </c>
      <c r="D207" s="107"/>
      <c r="E207" s="112"/>
      <c r="F207" s="109"/>
      <c r="G207" s="110"/>
    </row>
    <row r="208" spans="1:10" s="115" customFormat="1" ht="17.100000000000001" customHeight="1" x14ac:dyDescent="0.25">
      <c r="A208" s="201"/>
      <c r="B208" s="202"/>
      <c r="C208" s="203"/>
      <c r="D208" s="156"/>
      <c r="E208" s="204"/>
      <c r="F208" s="6"/>
      <c r="G208" s="25"/>
    </row>
    <row r="209" spans="1:7" s="115" customFormat="1" ht="17.100000000000001" customHeight="1" x14ac:dyDescent="0.25">
      <c r="A209" s="201" t="s">
        <v>227</v>
      </c>
      <c r="B209" s="202"/>
      <c r="C209" s="158" t="s">
        <v>228</v>
      </c>
      <c r="D209" s="156" t="s">
        <v>54</v>
      </c>
      <c r="E209" s="204">
        <v>1</v>
      </c>
      <c r="F209" s="6"/>
      <c r="G209" s="25">
        <v>130000</v>
      </c>
    </row>
    <row r="210" spans="1:7" s="115" customFormat="1" ht="17.100000000000001" customHeight="1" x14ac:dyDescent="0.25">
      <c r="A210" s="201"/>
      <c r="B210" s="202"/>
      <c r="C210" s="158" t="s">
        <v>229</v>
      </c>
      <c r="D210" s="156"/>
      <c r="E210" s="204"/>
      <c r="F210" s="6"/>
      <c r="G210" s="25"/>
    </row>
    <row r="211" spans="1:7" s="115" customFormat="1" ht="17.100000000000001" customHeight="1" x14ac:dyDescent="0.25">
      <c r="A211" s="201"/>
      <c r="B211" s="202"/>
      <c r="C211" s="158" t="s">
        <v>230</v>
      </c>
      <c r="D211" s="156"/>
      <c r="E211" s="204"/>
      <c r="F211" s="6"/>
      <c r="G211" s="25"/>
    </row>
    <row r="212" spans="1:7" s="115" customFormat="1" ht="17.100000000000001" customHeight="1" x14ac:dyDescent="0.25">
      <c r="A212" s="201"/>
      <c r="B212" s="202"/>
      <c r="C212" s="203"/>
      <c r="D212" s="156"/>
      <c r="E212" s="204"/>
      <c r="F212" s="6"/>
      <c r="G212" s="25"/>
    </row>
    <row r="213" spans="1:7" s="115" customFormat="1" ht="17.100000000000001" customHeight="1" x14ac:dyDescent="0.25">
      <c r="A213" s="201"/>
      <c r="B213" s="202"/>
      <c r="C213" s="203"/>
      <c r="D213" s="156"/>
      <c r="E213" s="204"/>
      <c r="F213" s="6"/>
      <c r="G213" s="25"/>
    </row>
    <row r="214" spans="1:7" s="115" customFormat="1" ht="17.100000000000001" customHeight="1" x14ac:dyDescent="0.25">
      <c r="A214" s="201"/>
      <c r="B214" s="202"/>
      <c r="C214" s="203"/>
      <c r="D214" s="156"/>
      <c r="E214" s="204"/>
      <c r="F214" s="6"/>
      <c r="G214" s="25"/>
    </row>
    <row r="215" spans="1:7" s="115" customFormat="1" ht="17.100000000000001" customHeight="1" x14ac:dyDescent="0.25">
      <c r="A215" s="201"/>
      <c r="B215" s="202"/>
      <c r="C215" s="203"/>
      <c r="D215" s="156"/>
      <c r="E215" s="204"/>
      <c r="F215" s="6"/>
      <c r="G215" s="25"/>
    </row>
    <row r="216" spans="1:7" s="115" customFormat="1" ht="17.100000000000001" customHeight="1" x14ac:dyDescent="0.25">
      <c r="A216" s="201"/>
      <c r="B216" s="202"/>
      <c r="C216" s="203"/>
      <c r="D216" s="156"/>
      <c r="E216" s="204"/>
      <c r="F216" s="6"/>
      <c r="G216" s="25"/>
    </row>
    <row r="217" spans="1:7" s="115" customFormat="1" ht="17.100000000000001" customHeight="1" x14ac:dyDescent="0.25">
      <c r="A217" s="201"/>
      <c r="B217" s="202"/>
      <c r="C217" s="203"/>
      <c r="D217" s="156"/>
      <c r="E217" s="204"/>
      <c r="F217" s="6"/>
      <c r="G217" s="25"/>
    </row>
    <row r="218" spans="1:7" s="115" customFormat="1" ht="17.100000000000001" customHeight="1" x14ac:dyDescent="0.25">
      <c r="A218" s="201"/>
      <c r="B218" s="202"/>
      <c r="C218" s="203"/>
      <c r="D218" s="156"/>
      <c r="E218" s="204"/>
      <c r="F218" s="6"/>
      <c r="G218" s="25"/>
    </row>
    <row r="219" spans="1:7" s="115" customFormat="1" ht="17.100000000000001" customHeight="1" x14ac:dyDescent="0.25">
      <c r="A219" s="201"/>
      <c r="B219" s="202"/>
      <c r="C219" s="203"/>
      <c r="D219" s="156"/>
      <c r="E219" s="204"/>
      <c r="F219" s="6"/>
      <c r="G219" s="25"/>
    </row>
    <row r="220" spans="1:7" s="115" customFormat="1" ht="17.100000000000001" customHeight="1" x14ac:dyDescent="0.25">
      <c r="A220" s="201"/>
      <c r="B220" s="202"/>
      <c r="C220" s="203"/>
      <c r="D220" s="156"/>
      <c r="E220" s="204"/>
      <c r="F220" s="6"/>
      <c r="G220" s="25"/>
    </row>
    <row r="221" spans="1:7" s="115" customFormat="1" ht="17.100000000000001" customHeight="1" x14ac:dyDescent="0.25">
      <c r="A221" s="201"/>
      <c r="B221" s="202"/>
      <c r="C221" s="203"/>
      <c r="D221" s="156"/>
      <c r="E221" s="204"/>
      <c r="F221" s="6"/>
      <c r="G221" s="25"/>
    </row>
    <row r="222" spans="1:7" s="115" customFormat="1" ht="17.100000000000001" customHeight="1" x14ac:dyDescent="0.25">
      <c r="A222" s="201"/>
      <c r="B222" s="202"/>
      <c r="C222" s="203"/>
      <c r="D222" s="156"/>
      <c r="E222" s="204"/>
      <c r="F222" s="6"/>
      <c r="G222" s="25"/>
    </row>
    <row r="223" spans="1:7" s="115" customFormat="1" ht="17.100000000000001" customHeight="1" x14ac:dyDescent="0.25">
      <c r="A223" s="201"/>
      <c r="B223" s="202"/>
      <c r="C223" s="203"/>
      <c r="D223" s="156"/>
      <c r="E223" s="204"/>
      <c r="F223" s="6"/>
      <c r="G223" s="25"/>
    </row>
    <row r="224" spans="1:7" s="115" customFormat="1" ht="17.100000000000001" customHeight="1" x14ac:dyDescent="0.25">
      <c r="A224" s="201"/>
      <c r="B224" s="202"/>
      <c r="C224" s="203"/>
      <c r="D224" s="156"/>
      <c r="E224" s="204"/>
      <c r="F224" s="6"/>
      <c r="G224" s="25"/>
    </row>
    <row r="225" spans="1:7" s="115" customFormat="1" ht="17.100000000000001" customHeight="1" x14ac:dyDescent="0.25">
      <c r="A225" s="201"/>
      <c r="B225" s="202"/>
      <c r="C225" s="203"/>
      <c r="D225" s="156"/>
      <c r="E225" s="204"/>
      <c r="F225" s="6"/>
      <c r="G225" s="25"/>
    </row>
    <row r="226" spans="1:7" s="115" customFormat="1" ht="17.100000000000001" customHeight="1" x14ac:dyDescent="0.25">
      <c r="A226" s="201"/>
      <c r="B226" s="202"/>
      <c r="C226" s="203"/>
      <c r="D226" s="156"/>
      <c r="E226" s="204"/>
      <c r="F226" s="6"/>
      <c r="G226" s="25"/>
    </row>
    <row r="227" spans="1:7" s="115" customFormat="1" ht="17.100000000000001" customHeight="1" x14ac:dyDescent="0.25">
      <c r="A227" s="201"/>
      <c r="B227" s="202"/>
      <c r="C227" s="203"/>
      <c r="D227" s="156"/>
      <c r="E227" s="204"/>
      <c r="F227" s="6"/>
      <c r="G227" s="25"/>
    </row>
    <row r="228" spans="1:7" s="115" customFormat="1" ht="17.100000000000001" customHeight="1" x14ac:dyDescent="0.25">
      <c r="A228" s="201"/>
      <c r="B228" s="202"/>
      <c r="C228" s="203"/>
      <c r="D228" s="156"/>
      <c r="E228" s="204"/>
      <c r="F228" s="6"/>
      <c r="G228" s="25"/>
    </row>
    <row r="229" spans="1:7" s="115" customFormat="1" ht="17.100000000000001" customHeight="1" x14ac:dyDescent="0.25">
      <c r="A229" s="201"/>
      <c r="B229" s="202"/>
      <c r="C229" s="203"/>
      <c r="D229" s="156"/>
      <c r="E229" s="204"/>
      <c r="F229" s="6"/>
      <c r="G229" s="25"/>
    </row>
    <row r="230" spans="1:7" s="115" customFormat="1" ht="17.100000000000001" customHeight="1" x14ac:dyDescent="0.25">
      <c r="A230" s="201"/>
      <c r="B230" s="202"/>
      <c r="C230" s="203"/>
      <c r="D230" s="156"/>
      <c r="E230" s="204"/>
      <c r="F230" s="6"/>
      <c r="G230" s="25"/>
    </row>
    <row r="231" spans="1:7" s="115" customFormat="1" ht="17.100000000000001" customHeight="1" x14ac:dyDescent="0.25">
      <c r="A231" s="201"/>
      <c r="B231" s="202"/>
      <c r="C231" s="203"/>
      <c r="D231" s="156"/>
      <c r="E231" s="204"/>
      <c r="F231" s="6"/>
      <c r="G231" s="25"/>
    </row>
    <row r="232" spans="1:7" s="115" customFormat="1" ht="17.100000000000001" customHeight="1" x14ac:dyDescent="0.25">
      <c r="A232" s="201"/>
      <c r="B232" s="202"/>
      <c r="C232" s="203"/>
      <c r="D232" s="156"/>
      <c r="E232" s="204"/>
      <c r="F232" s="6"/>
      <c r="G232" s="25"/>
    </row>
    <row r="233" spans="1:7" s="115" customFormat="1" ht="17.100000000000001" customHeight="1" x14ac:dyDescent="0.25">
      <c r="A233" s="201"/>
      <c r="B233" s="202"/>
      <c r="C233" s="203"/>
      <c r="D233" s="156"/>
      <c r="E233" s="204"/>
      <c r="F233" s="6"/>
      <c r="G233" s="25"/>
    </row>
    <row r="234" spans="1:7" s="115" customFormat="1" ht="17.100000000000001" customHeight="1" x14ac:dyDescent="0.25">
      <c r="A234" s="201"/>
      <c r="B234" s="202"/>
      <c r="C234" s="203"/>
      <c r="D234" s="156"/>
      <c r="E234" s="204"/>
      <c r="F234" s="6"/>
      <c r="G234" s="25"/>
    </row>
    <row r="235" spans="1:7" s="115" customFormat="1" ht="17.100000000000001" customHeight="1" x14ac:dyDescent="0.25">
      <c r="A235" s="201"/>
      <c r="B235" s="202"/>
      <c r="C235" s="203"/>
      <c r="D235" s="156"/>
      <c r="E235" s="204"/>
      <c r="F235" s="6"/>
      <c r="G235" s="25"/>
    </row>
    <row r="236" spans="1:7" s="115" customFormat="1" ht="17.100000000000001" customHeight="1" x14ac:dyDescent="0.25">
      <c r="A236" s="201"/>
      <c r="B236" s="202"/>
      <c r="C236" s="203"/>
      <c r="D236" s="156"/>
      <c r="E236" s="204"/>
      <c r="F236" s="6"/>
      <c r="G236" s="25"/>
    </row>
    <row r="237" spans="1:7" s="115" customFormat="1" ht="17.100000000000001" customHeight="1" x14ac:dyDescent="0.25">
      <c r="A237" s="201"/>
      <c r="B237" s="202"/>
      <c r="C237" s="203"/>
      <c r="D237" s="156"/>
      <c r="E237" s="204"/>
      <c r="F237" s="6"/>
      <c r="G237" s="25"/>
    </row>
    <row r="238" spans="1:7" s="115" customFormat="1" ht="17.100000000000001" customHeight="1" x14ac:dyDescent="0.25">
      <c r="A238" s="201"/>
      <c r="B238" s="202"/>
      <c r="C238" s="203"/>
      <c r="D238" s="156"/>
      <c r="E238" s="204"/>
      <c r="F238" s="6"/>
      <c r="G238" s="25"/>
    </row>
    <row r="239" spans="1:7" s="115" customFormat="1" ht="17.100000000000001" customHeight="1" x14ac:dyDescent="0.25">
      <c r="A239" s="201"/>
      <c r="B239" s="202"/>
      <c r="C239" s="203"/>
      <c r="D239" s="156"/>
      <c r="E239" s="204"/>
      <c r="F239" s="6"/>
      <c r="G239" s="25"/>
    </row>
    <row r="240" spans="1:7" s="115" customFormat="1" ht="17.100000000000001" customHeight="1" x14ac:dyDescent="0.25">
      <c r="A240" s="201"/>
      <c r="B240" s="202"/>
      <c r="C240" s="203"/>
      <c r="D240" s="156"/>
      <c r="E240" s="204"/>
      <c r="F240" s="6"/>
      <c r="G240" s="25"/>
    </row>
    <row r="241" spans="1:10" s="115" customFormat="1" ht="17.100000000000001" customHeight="1" x14ac:dyDescent="0.25">
      <c r="A241" s="201"/>
      <c r="B241" s="202"/>
      <c r="C241" s="203"/>
      <c r="D241" s="156"/>
      <c r="E241" s="204"/>
      <c r="F241" s="6"/>
      <c r="G241" s="25"/>
    </row>
    <row r="242" spans="1:10" s="115" customFormat="1" ht="17.100000000000001" customHeight="1" x14ac:dyDescent="0.25">
      <c r="A242" s="201"/>
      <c r="B242" s="202"/>
      <c r="C242" s="203"/>
      <c r="D242" s="156"/>
      <c r="E242" s="204"/>
      <c r="F242" s="6"/>
      <c r="G242" s="25"/>
    </row>
    <row r="243" spans="1:10" s="115" customFormat="1" ht="17.100000000000001" customHeight="1" x14ac:dyDescent="0.25">
      <c r="A243" s="201"/>
      <c r="B243" s="202"/>
      <c r="C243" s="203"/>
      <c r="D243" s="156"/>
      <c r="E243" s="204"/>
      <c r="F243" s="6"/>
      <c r="G243" s="25"/>
    </row>
    <row r="244" spans="1:10" s="115" customFormat="1" ht="17.100000000000001" customHeight="1" thickBot="1" x14ac:dyDescent="0.3">
      <c r="A244" s="201"/>
      <c r="B244" s="202"/>
      <c r="C244" s="203"/>
      <c r="D244" s="156"/>
      <c r="E244" s="204"/>
      <c r="F244" s="6"/>
      <c r="G244" s="25"/>
    </row>
    <row r="245" spans="1:10" s="115" customFormat="1" ht="24.9" customHeight="1" thickBot="1" x14ac:dyDescent="0.3">
      <c r="A245" s="494" t="s">
        <v>535</v>
      </c>
      <c r="B245" s="495"/>
      <c r="C245" s="495"/>
      <c r="D245" s="495"/>
      <c r="E245" s="495"/>
      <c r="F245" s="495"/>
      <c r="G245" s="427"/>
    </row>
    <row r="246" spans="1:10" s="115" customFormat="1" ht="24.9" customHeight="1" thickBot="1" x14ac:dyDescent="0.3">
      <c r="A246" s="488">
        <f>A183+1</f>
        <v>14</v>
      </c>
      <c r="B246" s="489"/>
      <c r="C246" s="489"/>
      <c r="D246" s="489"/>
      <c r="E246" s="489"/>
      <c r="F246" s="489"/>
      <c r="G246" s="490"/>
    </row>
    <row r="247" spans="1:10" x14ac:dyDescent="0.25">
      <c r="A247" s="50"/>
      <c r="B247" s="50"/>
      <c r="C247" s="50"/>
      <c r="D247" s="50"/>
      <c r="E247" s="117"/>
      <c r="F247" s="50"/>
      <c r="G247" s="50"/>
    </row>
    <row r="248" spans="1:10" s="54" customFormat="1" x14ac:dyDescent="0.25">
      <c r="A248" s="50"/>
      <c r="B248" s="50"/>
      <c r="C248" s="50"/>
      <c r="D248" s="50"/>
      <c r="E248" s="82"/>
      <c r="F248" s="50"/>
      <c r="G248" s="50"/>
      <c r="H248" s="44"/>
      <c r="I248" s="44"/>
      <c r="J248" s="44"/>
    </row>
    <row r="249" spans="1:10" s="54" customFormat="1" x14ac:dyDescent="0.25">
      <c r="A249" s="50"/>
      <c r="B249" s="50"/>
      <c r="C249" s="50"/>
      <c r="D249" s="50"/>
      <c r="E249" s="82"/>
      <c r="F249" s="50"/>
      <c r="G249" s="50"/>
      <c r="H249" s="44"/>
      <c r="I249" s="44"/>
      <c r="J249" s="44"/>
    </row>
    <row r="250" spans="1:10" s="54" customFormat="1" x14ac:dyDescent="0.25">
      <c r="A250" s="50"/>
      <c r="B250" s="50"/>
      <c r="C250" s="50"/>
      <c r="D250" s="50"/>
      <c r="E250" s="82"/>
      <c r="F250" s="50"/>
      <c r="G250" s="50"/>
      <c r="H250" s="44"/>
      <c r="I250" s="44"/>
      <c r="J250" s="44"/>
    </row>
    <row r="251" spans="1:10" x14ac:dyDescent="0.25">
      <c r="A251" s="50"/>
      <c r="B251" s="50"/>
      <c r="C251" s="50"/>
      <c r="D251" s="50"/>
      <c r="E251" s="117"/>
      <c r="F251" s="50"/>
      <c r="G251" s="50"/>
    </row>
    <row r="252" spans="1:10" x14ac:dyDescent="0.25">
      <c r="A252" s="50"/>
      <c r="B252" s="50"/>
      <c r="C252" s="50"/>
      <c r="D252" s="50"/>
      <c r="E252" s="117"/>
      <c r="F252" s="50"/>
      <c r="G252" s="50"/>
    </row>
    <row r="253" spans="1:10" x14ac:dyDescent="0.25">
      <c r="A253" s="50"/>
      <c r="B253" s="50"/>
      <c r="C253" s="50"/>
      <c r="D253" s="50"/>
      <c r="E253" s="117"/>
      <c r="F253" s="50"/>
      <c r="G253" s="50"/>
    </row>
    <row r="254" spans="1:10" x14ac:dyDescent="0.25">
      <c r="A254" s="50"/>
      <c r="B254" s="50"/>
      <c r="C254" s="50"/>
      <c r="D254" s="50"/>
      <c r="E254" s="117"/>
      <c r="F254" s="50"/>
      <c r="G254" s="50"/>
    </row>
    <row r="255" spans="1:10" x14ac:dyDescent="0.25">
      <c r="A255" s="50"/>
      <c r="B255" s="50"/>
      <c r="C255" s="50"/>
      <c r="D255" s="50"/>
      <c r="E255" s="117"/>
      <c r="F255" s="50"/>
      <c r="G255" s="50"/>
    </row>
    <row r="256" spans="1:10" x14ac:dyDescent="0.25">
      <c r="A256" s="50"/>
      <c r="B256" s="50"/>
      <c r="C256" s="50"/>
      <c r="D256" s="50"/>
      <c r="E256" s="117"/>
      <c r="F256" s="50"/>
      <c r="G256" s="50"/>
    </row>
    <row r="257" spans="1:7" x14ac:dyDescent="0.25">
      <c r="A257" s="50"/>
      <c r="B257" s="50"/>
      <c r="C257" s="50"/>
      <c r="D257" s="50"/>
      <c r="E257" s="117"/>
      <c r="F257" s="50"/>
      <c r="G257" s="50"/>
    </row>
    <row r="258" spans="1:7" x14ac:dyDescent="0.25">
      <c r="A258" s="50"/>
      <c r="B258" s="50"/>
      <c r="C258" s="50"/>
      <c r="D258" s="50"/>
      <c r="E258" s="117"/>
      <c r="F258" s="50"/>
      <c r="G258" s="50"/>
    </row>
    <row r="259" spans="1:7" x14ac:dyDescent="0.25">
      <c r="A259" s="50"/>
      <c r="B259" s="50"/>
      <c r="C259" s="50"/>
      <c r="D259" s="50"/>
      <c r="E259" s="117"/>
      <c r="F259" s="50"/>
      <c r="G259" s="50"/>
    </row>
    <row r="260" spans="1:7" x14ac:dyDescent="0.25">
      <c r="A260" s="50"/>
      <c r="B260" s="50"/>
      <c r="C260" s="50"/>
      <c r="D260" s="50"/>
      <c r="E260" s="117"/>
      <c r="F260" s="50"/>
      <c r="G260" s="50"/>
    </row>
    <row r="261" spans="1:7" x14ac:dyDescent="0.25">
      <c r="A261" s="50"/>
      <c r="B261" s="50"/>
      <c r="C261" s="50"/>
      <c r="D261" s="50"/>
      <c r="E261" s="117"/>
      <c r="F261" s="50"/>
      <c r="G261" s="50"/>
    </row>
    <row r="262" spans="1:7" x14ac:dyDescent="0.25">
      <c r="A262" s="50"/>
      <c r="B262" s="50"/>
      <c r="C262" s="50"/>
      <c r="D262" s="50"/>
      <c r="E262" s="117"/>
      <c r="F262" s="50"/>
      <c r="G262" s="50"/>
    </row>
    <row r="263" spans="1:7" x14ac:dyDescent="0.25">
      <c r="A263" s="50"/>
      <c r="B263" s="50"/>
      <c r="C263" s="50"/>
      <c r="D263" s="50"/>
      <c r="E263" s="117"/>
      <c r="F263" s="50"/>
      <c r="G263" s="50"/>
    </row>
    <row r="264" spans="1:7" x14ac:dyDescent="0.25">
      <c r="A264" s="50"/>
      <c r="B264" s="50"/>
      <c r="C264" s="50"/>
      <c r="D264" s="50"/>
      <c r="E264" s="117"/>
      <c r="F264" s="50"/>
      <c r="G264" s="50"/>
    </row>
    <row r="265" spans="1:7" x14ac:dyDescent="0.25">
      <c r="A265" s="50"/>
      <c r="B265" s="50"/>
      <c r="C265" s="50"/>
      <c r="D265" s="50"/>
      <c r="E265" s="117"/>
      <c r="F265" s="50"/>
      <c r="G265" s="50"/>
    </row>
    <row r="266" spans="1:7" x14ac:dyDescent="0.25">
      <c r="A266" s="50"/>
      <c r="B266" s="50"/>
      <c r="C266" s="50"/>
      <c r="D266" s="50"/>
      <c r="E266" s="117"/>
      <c r="F266" s="50"/>
      <c r="G266" s="50"/>
    </row>
    <row r="267" spans="1:7" x14ac:dyDescent="0.25">
      <c r="A267" s="50"/>
      <c r="B267" s="50"/>
      <c r="C267" s="50"/>
      <c r="D267" s="50"/>
      <c r="E267" s="117"/>
      <c r="F267" s="50"/>
      <c r="G267" s="50"/>
    </row>
    <row r="268" spans="1:7" x14ac:dyDescent="0.25">
      <c r="A268" s="50"/>
      <c r="B268" s="50"/>
      <c r="C268" s="50"/>
      <c r="D268" s="50"/>
      <c r="E268" s="117"/>
      <c r="F268" s="50"/>
      <c r="G268" s="50"/>
    </row>
    <row r="269" spans="1:7" x14ac:dyDescent="0.25">
      <c r="A269" s="50"/>
      <c r="B269" s="50"/>
      <c r="C269" s="50"/>
      <c r="D269" s="50"/>
      <c r="E269" s="117"/>
      <c r="F269" s="50"/>
      <c r="G269" s="50"/>
    </row>
    <row r="270" spans="1:7" x14ac:dyDescent="0.25">
      <c r="A270" s="50"/>
      <c r="B270" s="50"/>
      <c r="C270" s="50"/>
      <c r="D270" s="50"/>
      <c r="E270" s="117"/>
      <c r="F270" s="50"/>
      <c r="G270" s="50"/>
    </row>
    <row r="271" spans="1:7" x14ac:dyDescent="0.25">
      <c r="A271" s="50"/>
      <c r="B271" s="50"/>
      <c r="C271" s="50"/>
      <c r="D271" s="50"/>
      <c r="E271" s="117"/>
      <c r="F271" s="50"/>
      <c r="G271" s="50"/>
    </row>
    <row r="272" spans="1:7" x14ac:dyDescent="0.25">
      <c r="A272" s="50"/>
      <c r="B272" s="50"/>
      <c r="C272" s="50"/>
      <c r="D272" s="50"/>
      <c r="E272" s="117"/>
      <c r="F272" s="50"/>
      <c r="G272" s="50"/>
    </row>
    <row r="273" spans="1:7" x14ac:dyDescent="0.25">
      <c r="A273" s="50"/>
      <c r="B273" s="50"/>
      <c r="C273" s="50"/>
      <c r="D273" s="50"/>
      <c r="E273" s="117"/>
      <c r="F273" s="50"/>
      <c r="G273" s="50"/>
    </row>
    <row r="274" spans="1:7" x14ac:dyDescent="0.25">
      <c r="A274" s="50"/>
      <c r="B274" s="50"/>
      <c r="C274" s="50"/>
      <c r="D274" s="50"/>
      <c r="E274" s="117"/>
      <c r="F274" s="50"/>
      <c r="G274" s="50"/>
    </row>
    <row r="275" spans="1:7" x14ac:dyDescent="0.25">
      <c r="A275" s="50"/>
      <c r="B275" s="50"/>
      <c r="C275" s="50"/>
      <c r="D275" s="50"/>
      <c r="E275" s="117"/>
      <c r="F275" s="50"/>
      <c r="G275" s="50"/>
    </row>
    <row r="276" spans="1:7" x14ac:dyDescent="0.25">
      <c r="A276" s="50"/>
      <c r="B276" s="50"/>
      <c r="C276" s="50"/>
      <c r="D276" s="50"/>
      <c r="E276" s="117"/>
      <c r="F276" s="50"/>
      <c r="G276" s="50"/>
    </row>
    <row r="277" spans="1:7" x14ac:dyDescent="0.25">
      <c r="A277" s="50"/>
      <c r="B277" s="50"/>
      <c r="C277" s="50"/>
      <c r="D277" s="50"/>
      <c r="E277" s="117"/>
      <c r="F277" s="50"/>
      <c r="G277" s="50"/>
    </row>
    <row r="278" spans="1:7" x14ac:dyDescent="0.25">
      <c r="A278" s="50"/>
      <c r="B278" s="50"/>
      <c r="C278" s="50"/>
      <c r="D278" s="50"/>
      <c r="E278" s="117"/>
      <c r="F278" s="50"/>
      <c r="G278" s="50"/>
    </row>
    <row r="279" spans="1:7" x14ac:dyDescent="0.25">
      <c r="A279" s="50"/>
      <c r="B279" s="50"/>
      <c r="C279" s="50"/>
      <c r="D279" s="50"/>
      <c r="E279" s="117"/>
      <c r="F279" s="50"/>
      <c r="G279" s="50"/>
    </row>
    <row r="280" spans="1:7" x14ac:dyDescent="0.25">
      <c r="A280" s="50"/>
      <c r="B280" s="50"/>
      <c r="C280" s="50"/>
      <c r="D280" s="50"/>
      <c r="E280" s="117"/>
      <c r="F280" s="50"/>
      <c r="G280" s="50"/>
    </row>
    <row r="281" spans="1:7" x14ac:dyDescent="0.25">
      <c r="A281" s="50"/>
      <c r="B281" s="50"/>
      <c r="C281" s="50"/>
      <c r="D281" s="50"/>
      <c r="E281" s="117"/>
      <c r="F281" s="50"/>
      <c r="G281" s="50"/>
    </row>
    <row r="282" spans="1:7" x14ac:dyDescent="0.25">
      <c r="A282" s="50"/>
      <c r="B282" s="50"/>
      <c r="C282" s="50"/>
      <c r="D282" s="50"/>
      <c r="E282" s="117"/>
      <c r="F282" s="50"/>
      <c r="G282" s="50"/>
    </row>
    <row r="283" spans="1:7" x14ac:dyDescent="0.25">
      <c r="A283" s="50"/>
      <c r="B283" s="50"/>
      <c r="C283" s="50"/>
      <c r="D283" s="50"/>
      <c r="E283" s="117"/>
      <c r="F283" s="50"/>
      <c r="G283" s="50"/>
    </row>
    <row r="284" spans="1:7" x14ac:dyDescent="0.25">
      <c r="A284" s="50"/>
      <c r="B284" s="50"/>
      <c r="C284" s="50"/>
      <c r="D284" s="50"/>
      <c r="E284" s="117"/>
      <c r="F284" s="50"/>
      <c r="G284" s="50"/>
    </row>
    <row r="285" spans="1:7" x14ac:dyDescent="0.25">
      <c r="A285" s="50"/>
      <c r="B285" s="50"/>
      <c r="C285" s="50"/>
      <c r="D285" s="50"/>
      <c r="E285" s="117"/>
      <c r="F285" s="50"/>
      <c r="G285" s="50"/>
    </row>
    <row r="286" spans="1:7" x14ac:dyDescent="0.25">
      <c r="A286" s="50"/>
      <c r="B286" s="50"/>
      <c r="C286" s="50"/>
      <c r="D286" s="50"/>
      <c r="E286" s="117"/>
      <c r="F286" s="50"/>
      <c r="G286" s="50"/>
    </row>
    <row r="287" spans="1:7" x14ac:dyDescent="0.25">
      <c r="A287" s="50"/>
      <c r="B287" s="50"/>
      <c r="C287" s="50"/>
      <c r="D287" s="50"/>
      <c r="E287" s="117"/>
      <c r="F287" s="50"/>
      <c r="G287" s="50"/>
    </row>
    <row r="288" spans="1:7" x14ac:dyDescent="0.25">
      <c r="A288" s="50"/>
      <c r="B288" s="50"/>
      <c r="C288" s="50"/>
      <c r="D288" s="50"/>
      <c r="E288" s="117"/>
      <c r="F288" s="50"/>
      <c r="G288" s="50"/>
    </row>
    <row r="289" spans="1:7" x14ac:dyDescent="0.25">
      <c r="A289" s="50"/>
      <c r="B289" s="50"/>
      <c r="C289" s="50"/>
      <c r="D289" s="50"/>
      <c r="E289" s="117"/>
      <c r="F289" s="50"/>
      <c r="G289" s="50"/>
    </row>
    <row r="290" spans="1:7" x14ac:dyDescent="0.25">
      <c r="A290" s="50"/>
      <c r="B290" s="50"/>
      <c r="C290" s="50"/>
      <c r="D290" s="50"/>
      <c r="E290" s="117"/>
      <c r="F290" s="50"/>
      <c r="G290" s="50"/>
    </row>
    <row r="291" spans="1:7" x14ac:dyDescent="0.25">
      <c r="A291" s="50"/>
      <c r="B291" s="50"/>
      <c r="C291" s="50"/>
      <c r="D291" s="50"/>
      <c r="E291" s="117"/>
      <c r="F291" s="50"/>
      <c r="G291" s="50"/>
    </row>
    <row r="292" spans="1:7" x14ac:dyDescent="0.25">
      <c r="A292" s="50"/>
      <c r="B292" s="50"/>
      <c r="C292" s="50"/>
      <c r="D292" s="50"/>
      <c r="E292" s="117"/>
      <c r="F292" s="50"/>
      <c r="G292" s="50"/>
    </row>
    <row r="293" spans="1:7" x14ac:dyDescent="0.25">
      <c r="A293" s="50"/>
      <c r="B293" s="50"/>
      <c r="C293" s="50"/>
      <c r="D293" s="50"/>
      <c r="E293" s="117"/>
      <c r="F293" s="50"/>
      <c r="G293" s="50"/>
    </row>
    <row r="294" spans="1:7" x14ac:dyDescent="0.25">
      <c r="A294" s="50"/>
      <c r="B294" s="50"/>
      <c r="C294" s="50"/>
      <c r="D294" s="50"/>
      <c r="E294" s="117"/>
      <c r="F294" s="50"/>
      <c r="G294" s="50"/>
    </row>
    <row r="295" spans="1:7" x14ac:dyDescent="0.25">
      <c r="A295" s="50"/>
      <c r="B295" s="50"/>
      <c r="C295" s="50"/>
      <c r="D295" s="50"/>
      <c r="E295" s="117"/>
      <c r="F295" s="50"/>
      <c r="G295" s="50"/>
    </row>
    <row r="296" spans="1:7" x14ac:dyDescent="0.25">
      <c r="A296" s="50"/>
      <c r="B296" s="50"/>
      <c r="C296" s="50"/>
      <c r="D296" s="50"/>
      <c r="E296" s="117"/>
      <c r="F296" s="50"/>
      <c r="G296" s="50"/>
    </row>
    <row r="297" spans="1:7" x14ac:dyDescent="0.25">
      <c r="A297" s="50"/>
      <c r="B297" s="50"/>
      <c r="C297" s="50"/>
      <c r="D297" s="50"/>
      <c r="E297" s="117"/>
      <c r="F297" s="50"/>
      <c r="G297" s="50"/>
    </row>
    <row r="298" spans="1:7" x14ac:dyDescent="0.25">
      <c r="A298" s="50"/>
      <c r="B298" s="50"/>
      <c r="C298" s="50"/>
      <c r="D298" s="50"/>
      <c r="E298" s="117"/>
      <c r="F298" s="50"/>
      <c r="G298" s="50"/>
    </row>
    <row r="299" spans="1:7" x14ac:dyDescent="0.25">
      <c r="A299" s="50"/>
      <c r="B299" s="50"/>
      <c r="C299" s="50"/>
      <c r="D299" s="50"/>
      <c r="E299" s="117"/>
      <c r="F299" s="50"/>
      <c r="G299" s="50"/>
    </row>
    <row r="300" spans="1:7" x14ac:dyDescent="0.25">
      <c r="A300" s="50"/>
      <c r="B300" s="50"/>
      <c r="C300" s="50"/>
      <c r="D300" s="50"/>
      <c r="E300" s="117"/>
      <c r="F300" s="50"/>
      <c r="G300" s="50"/>
    </row>
    <row r="301" spans="1:7" x14ac:dyDescent="0.25">
      <c r="A301" s="50"/>
      <c r="B301" s="50"/>
      <c r="C301" s="50"/>
      <c r="D301" s="50"/>
      <c r="E301" s="117"/>
      <c r="F301" s="50"/>
      <c r="G301" s="50"/>
    </row>
    <row r="302" spans="1:7" x14ac:dyDescent="0.25">
      <c r="A302" s="50"/>
      <c r="B302" s="50"/>
      <c r="C302" s="50"/>
      <c r="D302" s="50"/>
      <c r="E302" s="117"/>
      <c r="F302" s="50"/>
      <c r="G302" s="50"/>
    </row>
    <row r="303" spans="1:7" x14ac:dyDescent="0.25">
      <c r="A303" s="50"/>
      <c r="B303" s="50"/>
      <c r="C303" s="50"/>
      <c r="D303" s="50"/>
      <c r="E303" s="117"/>
      <c r="F303" s="50"/>
      <c r="G303" s="50"/>
    </row>
    <row r="304" spans="1:7" x14ac:dyDescent="0.25">
      <c r="A304" s="50"/>
      <c r="B304" s="50"/>
      <c r="C304" s="50"/>
      <c r="D304" s="50"/>
      <c r="E304" s="117"/>
      <c r="F304" s="50"/>
      <c r="G304" s="50"/>
    </row>
    <row r="305" spans="1:7" x14ac:dyDescent="0.25">
      <c r="A305" s="50"/>
      <c r="B305" s="50"/>
      <c r="C305" s="50"/>
      <c r="D305" s="50"/>
      <c r="E305" s="117"/>
      <c r="F305" s="50"/>
      <c r="G305" s="50"/>
    </row>
    <row r="306" spans="1:7" x14ac:dyDescent="0.25">
      <c r="A306" s="50"/>
      <c r="B306" s="50"/>
      <c r="C306" s="50"/>
      <c r="D306" s="50"/>
      <c r="E306" s="117"/>
      <c r="F306" s="50"/>
      <c r="G306" s="50"/>
    </row>
    <row r="307" spans="1:7" x14ac:dyDescent="0.25">
      <c r="A307" s="50"/>
      <c r="B307" s="50"/>
      <c r="C307" s="50"/>
      <c r="D307" s="50"/>
      <c r="E307" s="117"/>
      <c r="F307" s="50"/>
      <c r="G307" s="50"/>
    </row>
    <row r="308" spans="1:7" x14ac:dyDescent="0.25">
      <c r="A308" s="50"/>
      <c r="B308" s="50"/>
      <c r="C308" s="50"/>
      <c r="D308" s="50"/>
      <c r="E308" s="117"/>
      <c r="F308" s="50"/>
      <c r="G308" s="50"/>
    </row>
    <row r="309" spans="1:7" x14ac:dyDescent="0.25">
      <c r="A309" s="50"/>
      <c r="B309" s="50"/>
      <c r="C309" s="50"/>
      <c r="D309" s="50"/>
      <c r="E309" s="117"/>
      <c r="F309" s="50"/>
      <c r="G309" s="50"/>
    </row>
    <row r="310" spans="1:7" x14ac:dyDescent="0.25">
      <c r="A310" s="50"/>
      <c r="B310" s="50"/>
      <c r="C310" s="50"/>
      <c r="D310" s="50"/>
      <c r="E310" s="117"/>
      <c r="F310" s="50"/>
      <c r="G310" s="50"/>
    </row>
    <row r="311" spans="1:7" x14ac:dyDescent="0.25">
      <c r="A311" s="50"/>
      <c r="B311" s="50"/>
      <c r="C311" s="50"/>
      <c r="D311" s="50"/>
      <c r="E311" s="117"/>
      <c r="F311" s="50"/>
      <c r="G311" s="50"/>
    </row>
    <row r="312" spans="1:7" x14ac:dyDescent="0.25">
      <c r="A312" s="50"/>
      <c r="B312" s="50"/>
      <c r="C312" s="50"/>
      <c r="D312" s="50"/>
      <c r="E312" s="117"/>
      <c r="F312" s="50"/>
      <c r="G312" s="50"/>
    </row>
    <row r="313" spans="1:7" x14ac:dyDescent="0.25">
      <c r="A313" s="50"/>
      <c r="B313" s="50"/>
      <c r="C313" s="50"/>
      <c r="D313" s="50"/>
      <c r="E313" s="117"/>
      <c r="F313" s="50"/>
      <c r="G313" s="50"/>
    </row>
    <row r="314" spans="1:7" x14ac:dyDescent="0.25">
      <c r="A314" s="50"/>
      <c r="B314" s="50"/>
      <c r="C314" s="50"/>
      <c r="D314" s="50"/>
      <c r="E314" s="117"/>
      <c r="F314" s="50"/>
      <c r="G314" s="50"/>
    </row>
    <row r="315" spans="1:7" x14ac:dyDescent="0.25">
      <c r="A315" s="50"/>
      <c r="B315" s="50"/>
      <c r="C315" s="50"/>
      <c r="D315" s="50"/>
      <c r="E315" s="117"/>
      <c r="F315" s="50"/>
      <c r="G315" s="50"/>
    </row>
    <row r="316" spans="1:7" x14ac:dyDescent="0.25">
      <c r="A316" s="50"/>
      <c r="B316" s="50"/>
      <c r="C316" s="50"/>
      <c r="D316" s="50"/>
      <c r="E316" s="117"/>
      <c r="F316" s="50"/>
      <c r="G316" s="50"/>
    </row>
    <row r="317" spans="1:7" x14ac:dyDescent="0.25">
      <c r="A317" s="50"/>
      <c r="B317" s="50"/>
      <c r="C317" s="50"/>
      <c r="D317" s="50"/>
      <c r="E317" s="117"/>
      <c r="F317" s="50"/>
      <c r="G317" s="50"/>
    </row>
    <row r="318" spans="1:7" x14ac:dyDescent="0.25">
      <c r="A318" s="50"/>
      <c r="B318" s="50"/>
      <c r="C318" s="50"/>
      <c r="D318" s="50"/>
      <c r="E318" s="117"/>
      <c r="F318" s="50"/>
      <c r="G318" s="50"/>
    </row>
    <row r="319" spans="1:7" x14ac:dyDescent="0.25">
      <c r="A319" s="50"/>
      <c r="B319" s="50"/>
      <c r="C319" s="50"/>
      <c r="D319" s="50"/>
      <c r="E319" s="117"/>
      <c r="F319" s="50"/>
      <c r="G319" s="50"/>
    </row>
    <row r="320" spans="1:7" x14ac:dyDescent="0.25">
      <c r="A320" s="50"/>
      <c r="B320" s="50"/>
      <c r="C320" s="50"/>
      <c r="D320" s="50"/>
      <c r="E320" s="117"/>
      <c r="F320" s="50"/>
      <c r="G320" s="50"/>
    </row>
    <row r="321" spans="1:7" x14ac:dyDescent="0.25">
      <c r="A321" s="50"/>
      <c r="B321" s="50"/>
      <c r="C321" s="50"/>
      <c r="D321" s="50"/>
      <c r="E321" s="117"/>
      <c r="F321" s="50"/>
      <c r="G321" s="50"/>
    </row>
    <row r="322" spans="1:7" x14ac:dyDescent="0.25">
      <c r="A322" s="50"/>
      <c r="B322" s="50"/>
      <c r="C322" s="50"/>
      <c r="D322" s="50"/>
      <c r="E322" s="117"/>
      <c r="F322" s="50"/>
      <c r="G322" s="50"/>
    </row>
    <row r="323" spans="1:7" x14ac:dyDescent="0.25">
      <c r="A323" s="50"/>
      <c r="B323" s="50"/>
      <c r="C323" s="50"/>
      <c r="D323" s="50"/>
      <c r="E323" s="117"/>
      <c r="F323" s="50"/>
      <c r="G323" s="50"/>
    </row>
    <row r="324" spans="1:7" x14ac:dyDescent="0.25">
      <c r="A324" s="50"/>
      <c r="B324" s="50"/>
      <c r="C324" s="50"/>
      <c r="D324" s="50"/>
      <c r="E324" s="117"/>
      <c r="F324" s="50"/>
      <c r="G324" s="50"/>
    </row>
    <row r="325" spans="1:7" x14ac:dyDescent="0.25">
      <c r="A325" s="50"/>
      <c r="B325" s="50"/>
      <c r="C325" s="50"/>
      <c r="D325" s="50"/>
      <c r="E325" s="117"/>
      <c r="F325" s="50"/>
      <c r="G325" s="50"/>
    </row>
    <row r="326" spans="1:7" x14ac:dyDescent="0.25">
      <c r="A326" s="50"/>
      <c r="B326" s="50"/>
      <c r="C326" s="50"/>
      <c r="D326" s="50"/>
      <c r="E326" s="117"/>
      <c r="F326" s="50"/>
      <c r="G326" s="50"/>
    </row>
    <row r="327" spans="1:7" x14ac:dyDescent="0.25">
      <c r="A327" s="50"/>
      <c r="B327" s="50"/>
      <c r="C327" s="50"/>
      <c r="D327" s="50"/>
      <c r="E327" s="117"/>
      <c r="F327" s="50"/>
      <c r="G327" s="50"/>
    </row>
    <row r="328" spans="1:7" x14ac:dyDescent="0.25">
      <c r="A328" s="50"/>
      <c r="B328" s="50"/>
      <c r="C328" s="50"/>
      <c r="D328" s="50"/>
      <c r="E328" s="117"/>
      <c r="F328" s="50"/>
      <c r="G328" s="50"/>
    </row>
    <row r="329" spans="1:7" x14ac:dyDescent="0.25">
      <c r="A329" s="50"/>
      <c r="B329" s="50"/>
      <c r="C329" s="50"/>
      <c r="D329" s="50"/>
      <c r="E329" s="117"/>
      <c r="F329" s="50"/>
      <c r="G329" s="50"/>
    </row>
    <row r="330" spans="1:7" x14ac:dyDescent="0.25">
      <c r="A330" s="50"/>
      <c r="B330" s="50"/>
      <c r="C330" s="50"/>
      <c r="D330" s="50"/>
      <c r="E330" s="117"/>
      <c r="F330" s="50"/>
      <c r="G330" s="50"/>
    </row>
    <row r="331" spans="1:7" x14ac:dyDescent="0.25">
      <c r="A331" s="50"/>
      <c r="B331" s="50"/>
      <c r="C331" s="50"/>
      <c r="D331" s="50"/>
      <c r="E331" s="117"/>
      <c r="F331" s="50"/>
      <c r="G331" s="50"/>
    </row>
    <row r="332" spans="1:7" x14ac:dyDescent="0.25">
      <c r="A332" s="50"/>
      <c r="B332" s="50"/>
      <c r="C332" s="50"/>
      <c r="D332" s="50"/>
      <c r="E332" s="117"/>
      <c r="F332" s="50"/>
      <c r="G332" s="50"/>
    </row>
    <row r="333" spans="1:7" x14ac:dyDescent="0.25">
      <c r="A333" s="50"/>
      <c r="B333" s="50"/>
      <c r="C333" s="50"/>
      <c r="D333" s="50"/>
      <c r="E333" s="117"/>
      <c r="F333" s="50"/>
      <c r="G333" s="50"/>
    </row>
    <row r="334" spans="1:7" x14ac:dyDescent="0.25">
      <c r="A334" s="50"/>
      <c r="B334" s="50"/>
      <c r="C334" s="50"/>
      <c r="D334" s="50"/>
      <c r="E334" s="117"/>
      <c r="F334" s="50"/>
      <c r="G334" s="50"/>
    </row>
    <row r="335" spans="1:7" x14ac:dyDescent="0.25">
      <c r="A335" s="50"/>
      <c r="B335" s="50"/>
      <c r="C335" s="50"/>
      <c r="D335" s="50"/>
      <c r="E335" s="117"/>
      <c r="F335" s="50"/>
      <c r="G335" s="50"/>
    </row>
    <row r="336" spans="1:7" x14ac:dyDescent="0.25">
      <c r="A336" s="50"/>
      <c r="B336" s="50"/>
      <c r="C336" s="50"/>
      <c r="D336" s="50"/>
      <c r="E336" s="117"/>
      <c r="F336" s="50"/>
      <c r="G336" s="50"/>
    </row>
    <row r="337" spans="1:7" x14ac:dyDescent="0.25">
      <c r="A337" s="50"/>
      <c r="B337" s="50"/>
      <c r="C337" s="50"/>
      <c r="D337" s="50"/>
      <c r="E337" s="117"/>
      <c r="F337" s="50"/>
      <c r="G337" s="50"/>
    </row>
    <row r="338" spans="1:7" x14ac:dyDescent="0.25">
      <c r="A338" s="50"/>
      <c r="B338" s="50"/>
      <c r="C338" s="50"/>
      <c r="D338" s="50"/>
      <c r="E338" s="117"/>
      <c r="F338" s="50"/>
      <c r="G338" s="50"/>
    </row>
    <row r="339" spans="1:7" x14ac:dyDescent="0.25">
      <c r="A339" s="50"/>
      <c r="B339" s="50"/>
      <c r="C339" s="50"/>
      <c r="D339" s="50"/>
      <c r="E339" s="117"/>
      <c r="F339" s="50"/>
      <c r="G339" s="50"/>
    </row>
    <row r="340" spans="1:7" x14ac:dyDescent="0.25">
      <c r="A340" s="50"/>
      <c r="B340" s="50"/>
      <c r="C340" s="50"/>
      <c r="D340" s="50"/>
      <c r="E340" s="117"/>
      <c r="F340" s="50"/>
      <c r="G340" s="50"/>
    </row>
    <row r="341" spans="1:7" x14ac:dyDescent="0.25">
      <c r="A341" s="50"/>
      <c r="B341" s="50"/>
      <c r="C341" s="50"/>
      <c r="D341" s="50"/>
      <c r="E341" s="117"/>
      <c r="F341" s="50"/>
      <c r="G341" s="50"/>
    </row>
    <row r="342" spans="1:7" x14ac:dyDescent="0.25">
      <c r="A342" s="50"/>
      <c r="B342" s="50"/>
      <c r="C342" s="50"/>
      <c r="D342" s="50"/>
      <c r="E342" s="117"/>
      <c r="F342" s="50"/>
      <c r="G342" s="50"/>
    </row>
    <row r="343" spans="1:7" x14ac:dyDescent="0.25">
      <c r="A343" s="50"/>
      <c r="B343" s="50"/>
      <c r="C343" s="50"/>
      <c r="D343" s="50"/>
      <c r="E343" s="117"/>
      <c r="F343" s="50"/>
      <c r="G343" s="50"/>
    </row>
    <row r="344" spans="1:7" x14ac:dyDescent="0.25">
      <c r="A344" s="50"/>
      <c r="B344" s="50"/>
      <c r="C344" s="50"/>
      <c r="D344" s="50"/>
      <c r="E344" s="117"/>
      <c r="F344" s="50"/>
      <c r="G344" s="50"/>
    </row>
    <row r="345" spans="1:7" x14ac:dyDescent="0.25">
      <c r="A345" s="50"/>
      <c r="B345" s="50"/>
      <c r="C345" s="50"/>
      <c r="D345" s="50"/>
      <c r="E345" s="117"/>
      <c r="F345" s="50"/>
      <c r="G345" s="50"/>
    </row>
    <row r="346" spans="1:7" x14ac:dyDescent="0.25">
      <c r="A346" s="50"/>
      <c r="B346" s="50"/>
      <c r="C346" s="50"/>
      <c r="D346" s="50"/>
      <c r="E346" s="117"/>
      <c r="F346" s="50"/>
      <c r="G346" s="50"/>
    </row>
    <row r="347" spans="1:7" x14ac:dyDescent="0.25">
      <c r="A347" s="50"/>
      <c r="B347" s="50"/>
      <c r="C347" s="50"/>
      <c r="D347" s="50"/>
      <c r="E347" s="117"/>
      <c r="F347" s="50"/>
      <c r="G347" s="50"/>
    </row>
    <row r="348" spans="1:7" x14ac:dyDescent="0.25">
      <c r="A348" s="50"/>
      <c r="B348" s="50"/>
      <c r="C348" s="50"/>
      <c r="D348" s="50"/>
      <c r="E348" s="117"/>
      <c r="F348" s="50"/>
      <c r="G348" s="50"/>
    </row>
    <row r="349" spans="1:7" x14ac:dyDescent="0.25">
      <c r="A349" s="50"/>
      <c r="B349" s="50"/>
      <c r="C349" s="50"/>
      <c r="D349" s="50"/>
      <c r="E349" s="117"/>
      <c r="F349" s="50"/>
      <c r="G349" s="50"/>
    </row>
    <row r="350" spans="1:7" x14ac:dyDescent="0.25">
      <c r="A350" s="50"/>
      <c r="B350" s="50"/>
      <c r="C350" s="50"/>
      <c r="D350" s="50"/>
      <c r="E350" s="117"/>
      <c r="F350" s="50"/>
      <c r="G350" s="50"/>
    </row>
    <row r="351" spans="1:7" x14ac:dyDescent="0.25">
      <c r="A351" s="50"/>
      <c r="B351" s="50"/>
      <c r="C351" s="50"/>
      <c r="D351" s="50"/>
      <c r="E351" s="117"/>
      <c r="F351" s="50"/>
      <c r="G351" s="50"/>
    </row>
    <row r="352" spans="1:7" x14ac:dyDescent="0.25">
      <c r="A352" s="50"/>
      <c r="B352" s="50"/>
      <c r="C352" s="50"/>
      <c r="D352" s="50"/>
      <c r="E352" s="117"/>
      <c r="F352" s="50"/>
      <c r="G352" s="50"/>
    </row>
    <row r="353" spans="1:7" x14ac:dyDescent="0.25">
      <c r="A353" s="50"/>
      <c r="B353" s="50"/>
      <c r="C353" s="50"/>
      <c r="D353" s="50"/>
      <c r="E353" s="117"/>
      <c r="F353" s="50"/>
      <c r="G353" s="50"/>
    </row>
    <row r="354" spans="1:7" x14ac:dyDescent="0.25">
      <c r="A354" s="50"/>
      <c r="B354" s="50"/>
      <c r="C354" s="50"/>
      <c r="D354" s="50"/>
      <c r="E354" s="117"/>
      <c r="F354" s="50"/>
      <c r="G354" s="50"/>
    </row>
    <row r="355" spans="1:7" x14ac:dyDescent="0.25">
      <c r="A355" s="50"/>
      <c r="B355" s="50"/>
      <c r="C355" s="50"/>
      <c r="D355" s="50"/>
      <c r="E355" s="117"/>
      <c r="F355" s="50"/>
      <c r="G355" s="50"/>
    </row>
    <row r="356" spans="1:7" x14ac:dyDescent="0.25">
      <c r="A356" s="50"/>
      <c r="B356" s="50"/>
      <c r="C356" s="50"/>
      <c r="D356" s="50"/>
      <c r="E356" s="117"/>
      <c r="F356" s="50"/>
      <c r="G356" s="50"/>
    </row>
    <row r="357" spans="1:7" x14ac:dyDescent="0.25">
      <c r="A357" s="50"/>
      <c r="B357" s="50"/>
      <c r="C357" s="50"/>
      <c r="D357" s="50"/>
      <c r="E357" s="117"/>
      <c r="F357" s="50"/>
      <c r="G357" s="50"/>
    </row>
    <row r="358" spans="1:7" x14ac:dyDescent="0.25">
      <c r="A358" s="50"/>
      <c r="B358" s="50"/>
      <c r="C358" s="50"/>
      <c r="D358" s="50"/>
      <c r="E358" s="117"/>
      <c r="F358" s="50"/>
      <c r="G358" s="50"/>
    </row>
    <row r="359" spans="1:7" x14ac:dyDescent="0.25">
      <c r="A359" s="50"/>
      <c r="B359" s="50"/>
      <c r="C359" s="50"/>
      <c r="D359" s="50"/>
      <c r="E359" s="117"/>
      <c r="F359" s="50"/>
      <c r="G359" s="50"/>
    </row>
    <row r="360" spans="1:7" x14ac:dyDescent="0.25">
      <c r="A360" s="50"/>
      <c r="B360" s="50"/>
      <c r="C360" s="50"/>
      <c r="D360" s="50"/>
      <c r="E360" s="117"/>
      <c r="F360" s="50"/>
      <c r="G360" s="50"/>
    </row>
    <row r="361" spans="1:7" x14ac:dyDescent="0.25">
      <c r="A361" s="50"/>
      <c r="B361" s="50"/>
      <c r="C361" s="50"/>
      <c r="D361" s="50"/>
      <c r="E361" s="117"/>
      <c r="F361" s="50"/>
      <c r="G361" s="50"/>
    </row>
    <row r="362" spans="1:7" x14ac:dyDescent="0.25">
      <c r="A362" s="50"/>
      <c r="B362" s="50"/>
      <c r="C362" s="50"/>
      <c r="D362" s="50"/>
      <c r="E362" s="117"/>
      <c r="F362" s="50"/>
      <c r="G362" s="50"/>
    </row>
    <row r="363" spans="1:7" x14ac:dyDescent="0.25">
      <c r="A363" s="50"/>
      <c r="B363" s="50"/>
      <c r="C363" s="50"/>
      <c r="D363" s="50"/>
      <c r="E363" s="117"/>
      <c r="F363" s="50"/>
      <c r="G363" s="50"/>
    </row>
    <row r="364" spans="1:7" x14ac:dyDescent="0.25">
      <c r="A364" s="50"/>
      <c r="B364" s="50"/>
      <c r="C364" s="50"/>
      <c r="D364" s="50"/>
      <c r="E364" s="117"/>
      <c r="F364" s="50"/>
      <c r="G364" s="50"/>
    </row>
    <row r="365" spans="1:7" x14ac:dyDescent="0.25">
      <c r="A365" s="50"/>
      <c r="B365" s="50"/>
      <c r="C365" s="50"/>
      <c r="D365" s="50"/>
      <c r="E365" s="117"/>
      <c r="F365" s="50"/>
      <c r="G365" s="50"/>
    </row>
    <row r="366" spans="1:7" x14ac:dyDescent="0.25">
      <c r="A366" s="50"/>
      <c r="B366" s="50"/>
      <c r="C366" s="50"/>
      <c r="D366" s="50"/>
      <c r="E366" s="117"/>
      <c r="F366" s="50"/>
      <c r="G366" s="50"/>
    </row>
    <row r="367" spans="1:7" x14ac:dyDescent="0.25">
      <c r="A367" s="50"/>
      <c r="B367" s="50"/>
      <c r="C367" s="50"/>
      <c r="D367" s="50"/>
      <c r="E367" s="117"/>
      <c r="F367" s="50"/>
      <c r="G367" s="50"/>
    </row>
    <row r="368" spans="1:7" x14ac:dyDescent="0.25">
      <c r="A368" s="50"/>
      <c r="B368" s="50"/>
      <c r="C368" s="50"/>
      <c r="D368" s="50"/>
      <c r="E368" s="117"/>
      <c r="F368" s="50"/>
      <c r="G368" s="50"/>
    </row>
    <row r="369" spans="1:7" x14ac:dyDescent="0.25">
      <c r="A369" s="50"/>
      <c r="B369" s="50"/>
      <c r="C369" s="50"/>
      <c r="D369" s="50"/>
      <c r="E369" s="117"/>
      <c r="F369" s="50"/>
      <c r="G369" s="50"/>
    </row>
    <row r="370" spans="1:7" x14ac:dyDescent="0.25">
      <c r="A370" s="50"/>
      <c r="B370" s="50"/>
      <c r="C370" s="50"/>
      <c r="D370" s="50"/>
      <c r="E370" s="117"/>
      <c r="F370" s="50"/>
      <c r="G370" s="50"/>
    </row>
    <row r="371" spans="1:7" x14ac:dyDescent="0.25">
      <c r="A371" s="50"/>
      <c r="B371" s="50"/>
      <c r="C371" s="50"/>
      <c r="D371" s="50"/>
      <c r="E371" s="117"/>
      <c r="F371" s="50"/>
      <c r="G371" s="50"/>
    </row>
    <row r="372" spans="1:7" x14ac:dyDescent="0.25">
      <c r="A372" s="50"/>
      <c r="B372" s="50"/>
      <c r="C372" s="50"/>
      <c r="D372" s="50"/>
      <c r="E372" s="117"/>
      <c r="F372" s="50"/>
      <c r="G372" s="50"/>
    </row>
    <row r="373" spans="1:7" x14ac:dyDescent="0.25">
      <c r="A373" s="50"/>
      <c r="B373" s="50"/>
      <c r="C373" s="50"/>
      <c r="D373" s="50"/>
      <c r="E373" s="117"/>
      <c r="F373" s="50"/>
      <c r="G373" s="50"/>
    </row>
    <row r="374" spans="1:7" x14ac:dyDescent="0.25">
      <c r="A374" s="50"/>
      <c r="B374" s="50"/>
      <c r="C374" s="50"/>
      <c r="D374" s="50"/>
      <c r="E374" s="117"/>
      <c r="F374" s="50"/>
      <c r="G374" s="50"/>
    </row>
    <row r="375" spans="1:7" x14ac:dyDescent="0.25">
      <c r="A375" s="50"/>
      <c r="B375" s="50"/>
      <c r="C375" s="50"/>
      <c r="D375" s="50"/>
      <c r="E375" s="117"/>
      <c r="F375" s="50"/>
      <c r="G375" s="50"/>
    </row>
    <row r="376" spans="1:7" x14ac:dyDescent="0.25">
      <c r="A376" s="50"/>
      <c r="B376" s="50"/>
      <c r="C376" s="50"/>
      <c r="D376" s="50"/>
      <c r="E376" s="117"/>
      <c r="F376" s="50"/>
      <c r="G376" s="50"/>
    </row>
    <row r="377" spans="1:7" x14ac:dyDescent="0.25">
      <c r="A377" s="50"/>
      <c r="B377" s="50"/>
      <c r="C377" s="50"/>
      <c r="D377" s="50"/>
      <c r="E377" s="117"/>
      <c r="F377" s="50"/>
      <c r="G377" s="50"/>
    </row>
    <row r="378" spans="1:7" x14ac:dyDescent="0.25">
      <c r="A378" s="50"/>
      <c r="B378" s="50"/>
      <c r="C378" s="50"/>
      <c r="D378" s="50"/>
      <c r="E378" s="117"/>
      <c r="F378" s="50"/>
      <c r="G378" s="50"/>
    </row>
    <row r="379" spans="1:7" x14ac:dyDescent="0.25">
      <c r="A379" s="50"/>
      <c r="B379" s="50"/>
      <c r="C379" s="50"/>
      <c r="D379" s="50"/>
      <c r="E379" s="117"/>
      <c r="F379" s="50"/>
      <c r="G379" s="50"/>
    </row>
    <row r="380" spans="1:7" x14ac:dyDescent="0.25">
      <c r="A380" s="50"/>
      <c r="B380" s="50"/>
      <c r="C380" s="50"/>
      <c r="D380" s="50"/>
      <c r="E380" s="117"/>
      <c r="F380" s="50"/>
      <c r="G380" s="50"/>
    </row>
    <row r="381" spans="1:7" x14ac:dyDescent="0.25">
      <c r="A381" s="50"/>
      <c r="B381" s="50"/>
      <c r="C381" s="50"/>
      <c r="D381" s="50"/>
      <c r="E381" s="117"/>
      <c r="F381" s="50"/>
      <c r="G381" s="50"/>
    </row>
    <row r="382" spans="1:7" x14ac:dyDescent="0.25">
      <c r="A382" s="50"/>
      <c r="B382" s="50"/>
      <c r="C382" s="50"/>
      <c r="D382" s="50"/>
      <c r="E382" s="117"/>
      <c r="F382" s="50"/>
      <c r="G382" s="50"/>
    </row>
    <row r="383" spans="1:7" x14ac:dyDescent="0.25">
      <c r="A383" s="50"/>
      <c r="B383" s="50"/>
      <c r="C383" s="50"/>
      <c r="D383" s="50"/>
      <c r="E383" s="117"/>
      <c r="F383" s="50"/>
      <c r="G383" s="50"/>
    </row>
    <row r="384" spans="1:7" x14ac:dyDescent="0.25">
      <c r="A384" s="50"/>
      <c r="B384" s="50"/>
      <c r="C384" s="50"/>
      <c r="D384" s="50"/>
      <c r="E384" s="117"/>
      <c r="F384" s="50"/>
      <c r="G384" s="50"/>
    </row>
    <row r="385" spans="1:7" x14ac:dyDescent="0.25">
      <c r="A385" s="50"/>
      <c r="B385" s="50"/>
      <c r="C385" s="50"/>
      <c r="D385" s="50"/>
      <c r="E385" s="117"/>
      <c r="F385" s="50"/>
      <c r="G385" s="50"/>
    </row>
    <row r="386" spans="1:7" x14ac:dyDescent="0.25">
      <c r="A386" s="50"/>
      <c r="B386" s="50"/>
      <c r="C386" s="50"/>
      <c r="D386" s="50"/>
      <c r="E386" s="117"/>
      <c r="F386" s="50"/>
      <c r="G386" s="50"/>
    </row>
    <row r="387" spans="1:7" x14ac:dyDescent="0.25">
      <c r="A387" s="50"/>
      <c r="B387" s="50"/>
      <c r="C387" s="50"/>
      <c r="D387" s="50"/>
      <c r="E387" s="117"/>
      <c r="F387" s="50"/>
      <c r="G387" s="50"/>
    </row>
    <row r="388" spans="1:7" x14ac:dyDescent="0.25">
      <c r="A388" s="50"/>
      <c r="B388" s="50"/>
      <c r="C388" s="50"/>
      <c r="D388" s="50"/>
      <c r="E388" s="117"/>
      <c r="F388" s="50"/>
      <c r="G388" s="50"/>
    </row>
    <row r="389" spans="1:7" x14ac:dyDescent="0.25">
      <c r="A389" s="50"/>
      <c r="B389" s="50"/>
      <c r="C389" s="50"/>
      <c r="D389" s="50"/>
      <c r="E389" s="117"/>
      <c r="F389" s="50"/>
      <c r="G389" s="50"/>
    </row>
    <row r="390" spans="1:7" x14ac:dyDescent="0.25">
      <c r="A390" s="50"/>
      <c r="B390" s="50"/>
      <c r="C390" s="50"/>
      <c r="D390" s="50"/>
      <c r="E390" s="117"/>
      <c r="F390" s="50"/>
      <c r="G390" s="50"/>
    </row>
    <row r="391" spans="1:7" x14ac:dyDescent="0.25">
      <c r="A391" s="50"/>
      <c r="B391" s="50"/>
      <c r="C391" s="50"/>
      <c r="D391" s="50"/>
      <c r="E391" s="117"/>
      <c r="F391" s="50"/>
      <c r="G391" s="50"/>
    </row>
    <row r="392" spans="1:7" x14ac:dyDescent="0.25">
      <c r="A392" s="50"/>
      <c r="B392" s="50"/>
      <c r="C392" s="50"/>
      <c r="D392" s="50"/>
      <c r="E392" s="117"/>
      <c r="F392" s="50"/>
      <c r="G392" s="50"/>
    </row>
    <row r="393" spans="1:7" x14ac:dyDescent="0.25">
      <c r="A393" s="50"/>
      <c r="B393" s="50"/>
      <c r="C393" s="50"/>
      <c r="D393" s="50"/>
      <c r="E393" s="117"/>
      <c r="F393" s="50"/>
      <c r="G393" s="50"/>
    </row>
    <row r="394" spans="1:7" x14ac:dyDescent="0.25">
      <c r="A394" s="50"/>
      <c r="B394" s="50"/>
      <c r="C394" s="50"/>
      <c r="D394" s="50"/>
      <c r="E394" s="117"/>
      <c r="F394" s="50"/>
      <c r="G394" s="50"/>
    </row>
    <row r="395" spans="1:7" x14ac:dyDescent="0.25">
      <c r="A395" s="50"/>
      <c r="B395" s="50"/>
      <c r="C395" s="50"/>
      <c r="D395" s="50"/>
      <c r="E395" s="117"/>
      <c r="F395" s="50"/>
      <c r="G395" s="50"/>
    </row>
    <row r="396" spans="1:7" x14ac:dyDescent="0.25">
      <c r="A396" s="50"/>
      <c r="B396" s="50"/>
      <c r="C396" s="50"/>
      <c r="D396" s="50"/>
      <c r="E396" s="117"/>
      <c r="F396" s="50"/>
      <c r="G396" s="50"/>
    </row>
    <row r="397" spans="1:7" x14ac:dyDescent="0.25">
      <c r="A397" s="50"/>
      <c r="B397" s="50"/>
      <c r="C397" s="50"/>
      <c r="D397" s="50"/>
      <c r="E397" s="117"/>
      <c r="F397" s="50"/>
      <c r="G397" s="50"/>
    </row>
    <row r="398" spans="1:7" x14ac:dyDescent="0.25">
      <c r="A398" s="50"/>
      <c r="B398" s="50"/>
      <c r="C398" s="50"/>
      <c r="D398" s="50"/>
      <c r="E398" s="117"/>
      <c r="F398" s="50"/>
      <c r="G398" s="50"/>
    </row>
    <row r="399" spans="1:7" x14ac:dyDescent="0.25">
      <c r="A399" s="50"/>
      <c r="B399" s="50"/>
      <c r="C399" s="50"/>
      <c r="D399" s="50"/>
      <c r="E399" s="117"/>
      <c r="F399" s="50"/>
      <c r="G399" s="50"/>
    </row>
    <row r="400" spans="1:7" x14ac:dyDescent="0.25">
      <c r="A400" s="50"/>
      <c r="B400" s="50"/>
      <c r="C400" s="50"/>
      <c r="D400" s="50"/>
      <c r="E400" s="117"/>
      <c r="F400" s="50"/>
      <c r="G400" s="50"/>
    </row>
    <row r="401" spans="1:7" x14ac:dyDescent="0.25">
      <c r="A401" s="50"/>
      <c r="B401" s="50"/>
      <c r="C401" s="50"/>
      <c r="D401" s="50"/>
      <c r="E401" s="117"/>
      <c r="F401" s="50"/>
      <c r="G401" s="50"/>
    </row>
    <row r="402" spans="1:7" x14ac:dyDescent="0.25">
      <c r="A402" s="50"/>
      <c r="B402" s="50"/>
      <c r="C402" s="50"/>
      <c r="D402" s="50"/>
      <c r="E402" s="117"/>
      <c r="F402" s="50"/>
      <c r="G402" s="50"/>
    </row>
    <row r="403" spans="1:7" x14ac:dyDescent="0.25">
      <c r="A403" s="50"/>
      <c r="B403" s="50"/>
      <c r="C403" s="50"/>
      <c r="D403" s="50"/>
      <c r="E403" s="117"/>
      <c r="F403" s="50"/>
      <c r="G403" s="50"/>
    </row>
    <row r="404" spans="1:7" x14ac:dyDescent="0.25">
      <c r="A404" s="50"/>
      <c r="B404" s="50"/>
      <c r="C404" s="50"/>
      <c r="D404" s="50"/>
      <c r="E404" s="117"/>
      <c r="F404" s="50"/>
      <c r="G404" s="50"/>
    </row>
    <row r="405" spans="1:7" x14ac:dyDescent="0.25">
      <c r="A405" s="50"/>
      <c r="B405" s="50"/>
      <c r="C405" s="50"/>
      <c r="D405" s="50"/>
      <c r="E405" s="117"/>
      <c r="F405" s="50"/>
      <c r="G405" s="50"/>
    </row>
    <row r="406" spans="1:7" x14ac:dyDescent="0.25">
      <c r="A406" s="50"/>
      <c r="B406" s="50"/>
      <c r="C406" s="50"/>
      <c r="D406" s="50"/>
      <c r="E406" s="117"/>
      <c r="F406" s="50"/>
      <c r="G406" s="50"/>
    </row>
    <row r="407" spans="1:7" x14ac:dyDescent="0.25">
      <c r="A407" s="50"/>
      <c r="B407" s="50"/>
      <c r="C407" s="50"/>
      <c r="D407" s="50"/>
      <c r="E407" s="117"/>
      <c r="F407" s="50"/>
      <c r="G407" s="50"/>
    </row>
    <row r="408" spans="1:7" x14ac:dyDescent="0.25">
      <c r="A408" s="50"/>
      <c r="B408" s="50"/>
      <c r="C408" s="50"/>
      <c r="D408" s="50"/>
      <c r="E408" s="117"/>
      <c r="F408" s="50"/>
      <c r="G408" s="50"/>
    </row>
    <row r="409" spans="1:7" x14ac:dyDescent="0.25">
      <c r="A409" s="50"/>
      <c r="B409" s="50"/>
      <c r="C409" s="50"/>
      <c r="D409" s="50"/>
      <c r="E409" s="117"/>
      <c r="F409" s="50"/>
      <c r="G409" s="50"/>
    </row>
    <row r="410" spans="1:7" x14ac:dyDescent="0.25">
      <c r="A410" s="50"/>
      <c r="B410" s="50"/>
      <c r="C410" s="50"/>
      <c r="D410" s="50"/>
      <c r="E410" s="117"/>
      <c r="F410" s="50"/>
      <c r="G410" s="50"/>
    </row>
    <row r="411" spans="1:7" x14ac:dyDescent="0.25">
      <c r="A411" s="50"/>
      <c r="B411" s="50"/>
      <c r="C411" s="50"/>
      <c r="D411" s="50"/>
      <c r="E411" s="117"/>
      <c r="F411" s="50"/>
      <c r="G411" s="50"/>
    </row>
    <row r="412" spans="1:7" x14ac:dyDescent="0.25">
      <c r="A412" s="50"/>
      <c r="B412" s="50"/>
      <c r="C412" s="50"/>
      <c r="D412" s="50"/>
      <c r="E412" s="117"/>
      <c r="F412" s="50"/>
      <c r="G412" s="50"/>
    </row>
    <row r="413" spans="1:7" x14ac:dyDescent="0.25">
      <c r="A413" s="50"/>
      <c r="B413" s="50"/>
      <c r="C413" s="50"/>
      <c r="D413" s="50"/>
      <c r="E413" s="117"/>
      <c r="F413" s="50"/>
      <c r="G413" s="50"/>
    </row>
    <row r="414" spans="1:7" x14ac:dyDescent="0.25">
      <c r="A414" s="50"/>
      <c r="B414" s="50"/>
      <c r="C414" s="50"/>
      <c r="D414" s="50"/>
      <c r="E414" s="117"/>
      <c r="F414" s="50"/>
      <c r="G414" s="50"/>
    </row>
    <row r="415" spans="1:7" x14ac:dyDescent="0.25">
      <c r="A415" s="50"/>
      <c r="B415" s="50"/>
      <c r="C415" s="50"/>
      <c r="D415" s="50"/>
      <c r="E415" s="117"/>
      <c r="F415" s="50"/>
      <c r="G415" s="50"/>
    </row>
    <row r="416" spans="1:7" x14ac:dyDescent="0.25">
      <c r="A416" s="50"/>
      <c r="B416" s="50"/>
      <c r="C416" s="50"/>
      <c r="D416" s="50"/>
      <c r="E416" s="117"/>
      <c r="F416" s="50"/>
      <c r="G416" s="50"/>
    </row>
    <row r="417" spans="1:7" x14ac:dyDescent="0.25">
      <c r="A417" s="50"/>
      <c r="B417" s="50"/>
      <c r="C417" s="50"/>
      <c r="D417" s="50"/>
      <c r="E417" s="117"/>
      <c r="F417" s="50"/>
      <c r="G417" s="50"/>
    </row>
    <row r="418" spans="1:7" x14ac:dyDescent="0.25">
      <c r="A418" s="50"/>
      <c r="B418" s="50"/>
      <c r="C418" s="50"/>
      <c r="D418" s="50"/>
      <c r="E418" s="117"/>
      <c r="F418" s="50"/>
      <c r="G418" s="50"/>
    </row>
    <row r="419" spans="1:7" x14ac:dyDescent="0.25">
      <c r="A419" s="50"/>
      <c r="B419" s="50"/>
      <c r="C419" s="50"/>
      <c r="D419" s="50"/>
      <c r="E419" s="117"/>
      <c r="F419" s="50"/>
      <c r="G419" s="50"/>
    </row>
    <row r="420" spans="1:7" x14ac:dyDescent="0.25">
      <c r="A420" s="50"/>
      <c r="B420" s="50"/>
      <c r="C420" s="50"/>
      <c r="D420" s="50"/>
      <c r="E420" s="117"/>
      <c r="F420" s="50"/>
      <c r="G420" s="50"/>
    </row>
    <row r="421" spans="1:7" x14ac:dyDescent="0.25">
      <c r="A421" s="50"/>
      <c r="B421" s="50"/>
      <c r="C421" s="50"/>
      <c r="D421" s="50"/>
      <c r="E421" s="117"/>
      <c r="F421" s="50"/>
      <c r="G421" s="50"/>
    </row>
    <row r="422" spans="1:7" x14ac:dyDescent="0.25">
      <c r="A422" s="50"/>
      <c r="B422" s="50"/>
      <c r="C422" s="50"/>
      <c r="D422" s="50"/>
      <c r="E422" s="117"/>
      <c r="F422" s="50"/>
      <c r="G422" s="50"/>
    </row>
    <row r="423" spans="1:7" x14ac:dyDescent="0.25">
      <c r="A423" s="50"/>
      <c r="B423" s="50"/>
      <c r="C423" s="50"/>
      <c r="D423" s="50"/>
      <c r="E423" s="117"/>
      <c r="F423" s="50"/>
      <c r="G423" s="50"/>
    </row>
    <row r="424" spans="1:7" x14ac:dyDescent="0.25">
      <c r="A424" s="50"/>
      <c r="B424" s="50"/>
      <c r="C424" s="50"/>
      <c r="D424" s="50"/>
      <c r="E424" s="117"/>
      <c r="F424" s="50"/>
      <c r="G424" s="50"/>
    </row>
    <row r="425" spans="1:7" x14ac:dyDescent="0.25">
      <c r="A425" s="50"/>
      <c r="B425" s="50"/>
      <c r="C425" s="50"/>
      <c r="D425" s="50"/>
      <c r="E425" s="117"/>
      <c r="F425" s="50"/>
      <c r="G425" s="50"/>
    </row>
    <row r="426" spans="1:7" x14ac:dyDescent="0.25">
      <c r="A426" s="50"/>
      <c r="B426" s="50"/>
      <c r="C426" s="50"/>
      <c r="D426" s="50"/>
      <c r="E426" s="117"/>
      <c r="F426" s="50"/>
      <c r="G426" s="50"/>
    </row>
    <row r="427" spans="1:7" x14ac:dyDescent="0.25">
      <c r="A427" s="50"/>
      <c r="B427" s="50"/>
      <c r="C427" s="50"/>
      <c r="D427" s="50"/>
      <c r="E427" s="117"/>
      <c r="F427" s="50"/>
      <c r="G427" s="50"/>
    </row>
    <row r="428" spans="1:7" x14ac:dyDescent="0.25">
      <c r="A428" s="50"/>
      <c r="B428" s="50"/>
      <c r="C428" s="50"/>
      <c r="D428" s="50"/>
      <c r="E428" s="117"/>
      <c r="F428" s="50"/>
      <c r="G428" s="50"/>
    </row>
    <row r="429" spans="1:7" x14ac:dyDescent="0.25">
      <c r="A429" s="50"/>
      <c r="B429" s="50"/>
      <c r="C429" s="50"/>
      <c r="D429" s="50"/>
      <c r="E429" s="117"/>
      <c r="F429" s="50"/>
      <c r="G429" s="50"/>
    </row>
    <row r="430" spans="1:7" x14ac:dyDescent="0.25">
      <c r="A430" s="50"/>
      <c r="B430" s="50"/>
      <c r="C430" s="50"/>
      <c r="D430" s="50"/>
      <c r="E430" s="117"/>
      <c r="F430" s="50"/>
      <c r="G430" s="50"/>
    </row>
    <row r="431" spans="1:7" x14ac:dyDescent="0.25">
      <c r="A431" s="50"/>
      <c r="B431" s="50"/>
      <c r="C431" s="50"/>
      <c r="D431" s="50"/>
      <c r="E431" s="117"/>
      <c r="F431" s="50"/>
      <c r="G431" s="50"/>
    </row>
    <row r="432" spans="1:7" x14ac:dyDescent="0.25">
      <c r="A432" s="50"/>
      <c r="B432" s="50"/>
      <c r="C432" s="50"/>
      <c r="D432" s="50"/>
      <c r="E432" s="117"/>
      <c r="F432" s="50"/>
      <c r="G432" s="50"/>
    </row>
    <row r="433" spans="1:7" x14ac:dyDescent="0.25">
      <c r="A433" s="50"/>
      <c r="B433" s="50"/>
      <c r="C433" s="50"/>
      <c r="D433" s="50"/>
      <c r="E433" s="117"/>
      <c r="F433" s="50"/>
      <c r="G433" s="50"/>
    </row>
    <row r="434" spans="1:7" x14ac:dyDescent="0.25">
      <c r="A434" s="50"/>
      <c r="B434" s="50"/>
      <c r="C434" s="50"/>
      <c r="D434" s="50"/>
      <c r="E434" s="117"/>
      <c r="F434" s="50"/>
      <c r="G434" s="50"/>
    </row>
    <row r="435" spans="1:7" x14ac:dyDescent="0.25">
      <c r="A435" s="50"/>
      <c r="B435" s="50"/>
      <c r="C435" s="50"/>
      <c r="D435" s="50"/>
      <c r="E435" s="117"/>
      <c r="F435" s="50"/>
      <c r="G435" s="50"/>
    </row>
    <row r="436" spans="1:7" x14ac:dyDescent="0.25">
      <c r="A436" s="50"/>
      <c r="B436" s="50"/>
      <c r="C436" s="50"/>
      <c r="D436" s="50"/>
      <c r="E436" s="117"/>
      <c r="F436" s="50"/>
      <c r="G436" s="50"/>
    </row>
    <row r="437" spans="1:7" x14ac:dyDescent="0.25">
      <c r="A437" s="50"/>
      <c r="B437" s="50"/>
      <c r="C437" s="50"/>
      <c r="D437" s="50"/>
      <c r="E437" s="117"/>
      <c r="F437" s="50"/>
      <c r="G437" s="50"/>
    </row>
    <row r="438" spans="1:7" x14ac:dyDescent="0.25">
      <c r="A438" s="50"/>
      <c r="B438" s="50"/>
      <c r="C438" s="50"/>
      <c r="D438" s="50"/>
      <c r="E438" s="117"/>
      <c r="F438" s="50"/>
      <c r="G438" s="50"/>
    </row>
    <row r="439" spans="1:7" x14ac:dyDescent="0.25">
      <c r="A439" s="50"/>
      <c r="B439" s="50"/>
      <c r="C439" s="50"/>
      <c r="D439" s="50"/>
      <c r="E439" s="117"/>
      <c r="F439" s="50"/>
      <c r="G439" s="50"/>
    </row>
    <row r="440" spans="1:7" x14ac:dyDescent="0.25">
      <c r="A440" s="50"/>
      <c r="B440" s="50"/>
      <c r="C440" s="50"/>
      <c r="D440" s="50"/>
      <c r="E440" s="117"/>
      <c r="F440" s="50"/>
      <c r="G440" s="50"/>
    </row>
    <row r="441" spans="1:7" x14ac:dyDescent="0.25">
      <c r="A441" s="50"/>
      <c r="B441" s="50"/>
      <c r="C441" s="50"/>
      <c r="D441" s="50"/>
      <c r="E441" s="117"/>
      <c r="F441" s="50"/>
      <c r="G441" s="50"/>
    </row>
    <row r="442" spans="1:7" x14ac:dyDescent="0.25">
      <c r="A442" s="50"/>
      <c r="B442" s="50"/>
      <c r="C442" s="50"/>
      <c r="D442" s="50"/>
      <c r="E442" s="117"/>
      <c r="F442" s="50"/>
      <c r="G442" s="50"/>
    </row>
    <row r="443" spans="1:7" x14ac:dyDescent="0.25">
      <c r="A443" s="50"/>
      <c r="B443" s="50"/>
      <c r="C443" s="50"/>
      <c r="D443" s="50"/>
      <c r="E443" s="117"/>
      <c r="F443" s="50"/>
      <c r="G443" s="50"/>
    </row>
    <row r="444" spans="1:7" x14ac:dyDescent="0.25">
      <c r="A444" s="50"/>
      <c r="B444" s="50"/>
      <c r="C444" s="50"/>
      <c r="D444" s="50"/>
      <c r="E444" s="117"/>
      <c r="F444" s="50"/>
      <c r="G444" s="50"/>
    </row>
    <row r="445" spans="1:7" x14ac:dyDescent="0.25">
      <c r="A445" s="50"/>
      <c r="B445" s="50"/>
      <c r="C445" s="50"/>
      <c r="D445" s="50"/>
      <c r="E445" s="117"/>
      <c r="F445" s="50"/>
      <c r="G445" s="50"/>
    </row>
    <row r="446" spans="1:7" x14ac:dyDescent="0.25">
      <c r="A446" s="50"/>
      <c r="B446" s="50"/>
      <c r="C446" s="50"/>
      <c r="D446" s="50"/>
      <c r="E446" s="117"/>
      <c r="F446" s="50"/>
      <c r="G446" s="50"/>
    </row>
    <row r="447" spans="1:7" x14ac:dyDescent="0.25">
      <c r="A447" s="50"/>
      <c r="B447" s="50"/>
      <c r="C447" s="50"/>
      <c r="D447" s="50"/>
      <c r="E447" s="117"/>
      <c r="F447" s="50"/>
      <c r="G447" s="50"/>
    </row>
    <row r="448" spans="1:7" x14ac:dyDescent="0.25">
      <c r="A448" s="50"/>
      <c r="B448" s="50"/>
      <c r="C448" s="50"/>
      <c r="D448" s="50"/>
      <c r="E448" s="117"/>
      <c r="F448" s="50"/>
      <c r="G448" s="50"/>
    </row>
    <row r="449" spans="1:7" x14ac:dyDescent="0.25">
      <c r="A449" s="50"/>
      <c r="B449" s="50"/>
      <c r="C449" s="50"/>
      <c r="D449" s="50"/>
      <c r="E449" s="117"/>
      <c r="F449" s="50"/>
      <c r="G449" s="50"/>
    </row>
    <row r="450" spans="1:7" x14ac:dyDescent="0.25">
      <c r="A450" s="50"/>
      <c r="B450" s="50"/>
      <c r="C450" s="50"/>
      <c r="D450" s="50"/>
      <c r="E450" s="117"/>
      <c r="F450" s="50"/>
      <c r="G450" s="50"/>
    </row>
    <row r="451" spans="1:7" x14ac:dyDescent="0.25">
      <c r="A451" s="50"/>
      <c r="B451" s="50"/>
      <c r="C451" s="50"/>
      <c r="D451" s="50"/>
      <c r="E451" s="117"/>
      <c r="F451" s="50"/>
      <c r="G451" s="50"/>
    </row>
    <row r="452" spans="1:7" x14ac:dyDescent="0.25">
      <c r="A452" s="50"/>
      <c r="B452" s="50"/>
      <c r="C452" s="50"/>
      <c r="D452" s="50"/>
      <c r="E452" s="117"/>
      <c r="F452" s="50"/>
      <c r="G452" s="50"/>
    </row>
    <row r="453" spans="1:7" x14ac:dyDescent="0.25">
      <c r="A453" s="50"/>
      <c r="B453" s="50"/>
      <c r="C453" s="50"/>
      <c r="D453" s="50"/>
      <c r="E453" s="117"/>
      <c r="F453" s="50"/>
      <c r="G453" s="50"/>
    </row>
    <row r="454" spans="1:7" x14ac:dyDescent="0.25">
      <c r="A454" s="50"/>
      <c r="B454" s="50"/>
      <c r="C454" s="50"/>
      <c r="D454" s="50"/>
      <c r="E454" s="117"/>
      <c r="F454" s="50"/>
      <c r="G454" s="50"/>
    </row>
    <row r="455" spans="1:7" x14ac:dyDescent="0.25">
      <c r="A455" s="50"/>
      <c r="B455" s="50"/>
      <c r="C455" s="50"/>
      <c r="D455" s="50"/>
      <c r="E455" s="117"/>
      <c r="F455" s="50"/>
      <c r="G455" s="50"/>
    </row>
    <row r="456" spans="1:7" x14ac:dyDescent="0.25">
      <c r="A456" s="50"/>
      <c r="B456" s="50"/>
      <c r="C456" s="50"/>
      <c r="D456" s="50"/>
      <c r="E456" s="117"/>
      <c r="F456" s="50"/>
      <c r="G456" s="50"/>
    </row>
    <row r="457" spans="1:7" x14ac:dyDescent="0.25">
      <c r="A457" s="50"/>
      <c r="B457" s="50"/>
      <c r="C457" s="50"/>
      <c r="D457" s="50"/>
      <c r="E457" s="117"/>
      <c r="F457" s="50"/>
      <c r="G457" s="50"/>
    </row>
    <row r="458" spans="1:7" x14ac:dyDescent="0.25">
      <c r="A458" s="50"/>
      <c r="B458" s="50"/>
      <c r="C458" s="50"/>
      <c r="D458" s="50"/>
      <c r="E458" s="117"/>
      <c r="F458" s="50"/>
      <c r="G458" s="50"/>
    </row>
    <row r="459" spans="1:7" x14ac:dyDescent="0.25">
      <c r="A459" s="50"/>
      <c r="B459" s="50"/>
      <c r="C459" s="50"/>
      <c r="D459" s="50"/>
      <c r="E459" s="117"/>
      <c r="F459" s="50"/>
      <c r="G459" s="50"/>
    </row>
    <row r="460" spans="1:7" x14ac:dyDescent="0.25">
      <c r="A460" s="50"/>
      <c r="B460" s="50"/>
      <c r="C460" s="50"/>
      <c r="D460" s="50"/>
      <c r="E460" s="117"/>
      <c r="F460" s="50"/>
      <c r="G460" s="50"/>
    </row>
    <row r="461" spans="1:7" x14ac:dyDescent="0.25">
      <c r="A461" s="50"/>
      <c r="B461" s="50"/>
      <c r="C461" s="50"/>
      <c r="D461" s="50"/>
      <c r="E461" s="117"/>
      <c r="F461" s="50"/>
      <c r="G461" s="50"/>
    </row>
    <row r="462" spans="1:7" x14ac:dyDescent="0.25">
      <c r="A462" s="50"/>
      <c r="B462" s="50"/>
      <c r="C462" s="50"/>
      <c r="D462" s="50"/>
      <c r="E462" s="117"/>
      <c r="F462" s="50"/>
      <c r="G462" s="50"/>
    </row>
    <row r="463" spans="1:7" x14ac:dyDescent="0.25">
      <c r="A463" s="50"/>
      <c r="B463" s="50"/>
      <c r="C463" s="50"/>
      <c r="D463" s="50"/>
      <c r="E463" s="117"/>
      <c r="F463" s="50"/>
      <c r="G463" s="50"/>
    </row>
    <row r="464" spans="1:7" x14ac:dyDescent="0.25">
      <c r="A464" s="50"/>
      <c r="B464" s="50"/>
      <c r="C464" s="50"/>
      <c r="D464" s="50"/>
      <c r="E464" s="117"/>
      <c r="F464" s="50"/>
      <c r="G464" s="50"/>
    </row>
    <row r="465" spans="1:7" x14ac:dyDescent="0.25">
      <c r="A465" s="50"/>
      <c r="B465" s="50"/>
      <c r="C465" s="50"/>
      <c r="D465" s="50"/>
      <c r="E465" s="117"/>
      <c r="F465" s="50"/>
      <c r="G465" s="50"/>
    </row>
    <row r="466" spans="1:7" x14ac:dyDescent="0.25">
      <c r="A466" s="50"/>
      <c r="B466" s="50"/>
      <c r="C466" s="50"/>
      <c r="D466" s="50"/>
      <c r="E466" s="117"/>
      <c r="F466" s="50"/>
      <c r="G466" s="50"/>
    </row>
    <row r="467" spans="1:7" x14ac:dyDescent="0.25">
      <c r="A467" s="50"/>
      <c r="B467" s="50"/>
      <c r="C467" s="50"/>
      <c r="D467" s="50"/>
      <c r="E467" s="117"/>
      <c r="F467" s="50"/>
      <c r="G467" s="50"/>
    </row>
    <row r="468" spans="1:7" x14ac:dyDescent="0.25">
      <c r="A468" s="50"/>
      <c r="B468" s="50"/>
      <c r="C468" s="50"/>
      <c r="D468" s="50"/>
      <c r="E468" s="117"/>
      <c r="F468" s="50"/>
      <c r="G468" s="50"/>
    </row>
    <row r="469" spans="1:7" x14ac:dyDescent="0.25">
      <c r="A469" s="50"/>
      <c r="B469" s="50"/>
      <c r="C469" s="50"/>
      <c r="D469" s="50"/>
      <c r="E469" s="117"/>
      <c r="F469" s="50"/>
      <c r="G469" s="50"/>
    </row>
    <row r="470" spans="1:7" x14ac:dyDescent="0.25">
      <c r="A470" s="50"/>
      <c r="B470" s="50"/>
      <c r="C470" s="50"/>
      <c r="D470" s="50"/>
      <c r="E470" s="117"/>
      <c r="F470" s="50"/>
      <c r="G470" s="50"/>
    </row>
    <row r="471" spans="1:7" x14ac:dyDescent="0.25">
      <c r="A471" s="50"/>
      <c r="B471" s="50"/>
      <c r="C471" s="50"/>
      <c r="D471" s="50"/>
      <c r="E471" s="117"/>
      <c r="F471" s="50"/>
      <c r="G471" s="50"/>
    </row>
    <row r="472" spans="1:7" x14ac:dyDescent="0.25">
      <c r="A472" s="50"/>
      <c r="B472" s="50"/>
      <c r="C472" s="50"/>
      <c r="D472" s="50"/>
      <c r="E472" s="117"/>
      <c r="F472" s="50"/>
      <c r="G472" s="50"/>
    </row>
  </sheetData>
  <mergeCells count="26">
    <mergeCell ref="A132:G132"/>
    <mergeCell ref="A194:G194"/>
    <mergeCell ref="A245:F245"/>
    <mergeCell ref="A246:G246"/>
    <mergeCell ref="F127:F128"/>
    <mergeCell ref="E64:E65"/>
    <mergeCell ref="E127:E128"/>
    <mergeCell ref="E189:E190"/>
    <mergeCell ref="C127:C128"/>
    <mergeCell ref="D127:D128"/>
    <mergeCell ref="A182:F182"/>
    <mergeCell ref="A183:G183"/>
    <mergeCell ref="C189:C190"/>
    <mergeCell ref="D189:D190"/>
    <mergeCell ref="F189:F190"/>
    <mergeCell ref="A120:F120"/>
    <mergeCell ref="A121:G121"/>
    <mergeCell ref="C64:C65"/>
    <mergeCell ref="D64:D65"/>
    <mergeCell ref="F64:F65"/>
    <mergeCell ref="A69:G69"/>
    <mergeCell ref="C5:C6"/>
    <mergeCell ref="D5:D6"/>
    <mergeCell ref="F5:F6"/>
    <mergeCell ref="A57:F57"/>
    <mergeCell ref="A58:G58"/>
  </mergeCells>
  <pageMargins left="0.7" right="0.7" top="0.75" bottom="0.75" header="0.3" footer="0.3"/>
  <pageSetup paperSize="9" scale="61" fitToHeight="0" orientation="portrait" r:id="rId1"/>
  <rowBreaks count="3" manualBreakCount="3">
    <brk id="62" max="16383" man="1"/>
    <brk id="125" max="16383" man="1"/>
    <brk id="18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B171-D749-4BF9-A70E-8487104BCD06}">
  <sheetPr>
    <tabColor rgb="FF3312F6"/>
    <pageSetUpPr fitToPage="1"/>
  </sheetPr>
  <dimension ref="A1:K425"/>
  <sheetViews>
    <sheetView view="pageBreakPreview" topLeftCell="A343" zoomScale="85" zoomScaleNormal="100" zoomScaleSheetLayoutView="85" workbookViewId="0">
      <selection activeCell="G370" sqref="A370:G370"/>
    </sheetView>
  </sheetViews>
  <sheetFormatPr defaultColWidth="9.109375" defaultRowHeight="15" x14ac:dyDescent="0.25"/>
  <cols>
    <col min="1" max="1" width="9.6640625" style="115" customWidth="1"/>
    <col min="2" max="2" width="10.6640625" style="115" customWidth="1"/>
    <col min="3" max="3" width="77.6640625" style="115" customWidth="1"/>
    <col min="4" max="4" width="6.6640625" style="115" customWidth="1"/>
    <col min="5" max="5" width="8.6640625" style="145" customWidth="1"/>
    <col min="6" max="6" width="13.6640625" style="146" customWidth="1"/>
    <col min="7" max="7" width="15.6640625" style="115" customWidth="1"/>
    <col min="8" max="8" width="16.5546875" style="115" customWidth="1"/>
    <col min="9" max="9" width="13.88671875" style="115" hidden="1" customWidth="1"/>
    <col min="10" max="10" width="11.44140625" style="115" hidden="1" customWidth="1"/>
    <col min="11" max="11" width="15.109375" style="115" hidden="1" customWidth="1"/>
    <col min="12" max="24" width="0" style="115" hidden="1" customWidth="1"/>
    <col min="25" max="16384" width="9.109375" style="115"/>
  </cols>
  <sheetData>
    <row r="1" spans="1:11" ht="21.9" customHeight="1" x14ac:dyDescent="0.3">
      <c r="A1" s="52" t="str">
        <f>Works!A1</f>
        <v>CONTRACT JW14402</v>
      </c>
      <c r="B1" s="26"/>
      <c r="C1" s="26"/>
      <c r="D1" s="27"/>
      <c r="E1" s="53"/>
      <c r="F1" s="29" t="str">
        <f>Works!F1</f>
        <v>Date :08/09/2025</v>
      </c>
      <c r="G1" s="30"/>
      <c r="J1" s="1">
        <v>0.6</v>
      </c>
    </row>
    <row r="2" spans="1:11" ht="45.75" customHeight="1" x14ac:dyDescent="0.25">
      <c r="A2" s="55" t="s">
        <v>0</v>
      </c>
      <c r="B2" s="31"/>
      <c r="C2" s="31"/>
      <c r="D2" s="31"/>
      <c r="E2" s="56"/>
      <c r="F2" s="119"/>
      <c r="G2" s="33"/>
    </row>
    <row r="3" spans="1:11" ht="21.9" customHeight="1" thickBot="1" x14ac:dyDescent="0.3">
      <c r="A3" s="57" t="str">
        <f>Works!A3</f>
        <v>Turffontein Corridors of Freedom - Water Upgrade (Forest Hill New Tower and Pumpstation)</v>
      </c>
      <c r="B3" s="34"/>
      <c r="C3" s="34"/>
      <c r="D3" s="35"/>
      <c r="E3" s="58"/>
      <c r="F3" s="120"/>
      <c r="G3" s="36"/>
    </row>
    <row r="4" spans="1:11" ht="9.9" customHeight="1" thickBot="1" x14ac:dyDescent="0.3">
      <c r="A4" s="37"/>
      <c r="B4" s="37"/>
      <c r="C4" s="37"/>
      <c r="D4" s="37"/>
      <c r="E4" s="59"/>
      <c r="F4" s="121"/>
      <c r="G4" s="37"/>
    </row>
    <row r="5" spans="1:11" ht="18" customHeight="1" x14ac:dyDescent="0.25">
      <c r="A5" s="215" t="s">
        <v>2</v>
      </c>
      <c r="B5" s="217" t="s">
        <v>3</v>
      </c>
      <c r="C5" s="459" t="s">
        <v>4</v>
      </c>
      <c r="D5" s="461" t="s">
        <v>5</v>
      </c>
      <c r="E5" s="463" t="s">
        <v>6</v>
      </c>
      <c r="F5" s="465" t="s">
        <v>7</v>
      </c>
      <c r="G5" s="213" t="s">
        <v>8</v>
      </c>
    </row>
    <row r="6" spans="1:11" ht="18" customHeight="1" thickBot="1" x14ac:dyDescent="0.3">
      <c r="A6" s="216" t="s">
        <v>9</v>
      </c>
      <c r="B6" s="218" t="s">
        <v>10</v>
      </c>
      <c r="C6" s="460"/>
      <c r="D6" s="462"/>
      <c r="E6" s="464"/>
      <c r="F6" s="466"/>
      <c r="G6" s="214" t="s">
        <v>11</v>
      </c>
    </row>
    <row r="7" spans="1:11" ht="21.9" customHeight="1" x14ac:dyDescent="0.25">
      <c r="A7" s="45"/>
      <c r="B7" s="61" t="s">
        <v>12</v>
      </c>
      <c r="C7" s="62" t="s">
        <v>231</v>
      </c>
      <c r="D7" s="46"/>
      <c r="E7" s="63"/>
      <c r="F7" s="122"/>
      <c r="G7" s="47"/>
    </row>
    <row r="8" spans="1:11" ht="21.9" customHeight="1" x14ac:dyDescent="0.25">
      <c r="A8" s="45"/>
      <c r="B8" s="61" t="s">
        <v>71</v>
      </c>
      <c r="C8" s="64" t="s">
        <v>232</v>
      </c>
      <c r="D8" s="46"/>
      <c r="E8" s="63"/>
      <c r="F8" s="122"/>
      <c r="G8" s="47"/>
    </row>
    <row r="9" spans="1:11" ht="15" customHeight="1" thickBot="1" x14ac:dyDescent="0.3">
      <c r="A9" s="45"/>
      <c r="B9" s="61"/>
      <c r="C9" s="123" t="s">
        <v>233</v>
      </c>
      <c r="D9" s="46"/>
      <c r="E9" s="63"/>
      <c r="F9" s="122"/>
      <c r="G9" s="47"/>
    </row>
    <row r="10" spans="1:11" ht="17.100000000000001" customHeight="1" thickBot="1" x14ac:dyDescent="0.3">
      <c r="A10" s="343"/>
      <c r="B10" s="344"/>
      <c r="C10" s="345" t="s">
        <v>234</v>
      </c>
      <c r="D10" s="344"/>
      <c r="E10" s="346"/>
      <c r="F10" s="347"/>
      <c r="G10" s="348"/>
    </row>
    <row r="11" spans="1:11" ht="17.100000000000001" customHeight="1" thickBot="1" x14ac:dyDescent="0.3">
      <c r="A11" s="336">
        <v>3.1</v>
      </c>
      <c r="B11" s="337"/>
      <c r="C11" s="338" t="s">
        <v>235</v>
      </c>
      <c r="D11" s="339"/>
      <c r="E11" s="340"/>
      <c r="F11" s="341"/>
      <c r="G11" s="342"/>
    </row>
    <row r="12" spans="1:11" ht="17.100000000000001" customHeight="1" x14ac:dyDescent="0.25">
      <c r="A12" s="201"/>
      <c r="B12" s="202"/>
      <c r="C12" s="203"/>
      <c r="D12" s="156"/>
      <c r="E12" s="204"/>
      <c r="F12" s="6"/>
      <c r="G12" s="25"/>
    </row>
    <row r="13" spans="1:11" ht="17.100000000000001" customHeight="1" x14ac:dyDescent="0.25">
      <c r="A13" s="201" t="s">
        <v>236</v>
      </c>
      <c r="B13" s="202" t="s">
        <v>237</v>
      </c>
      <c r="C13" s="158" t="s">
        <v>238</v>
      </c>
      <c r="D13" s="156" t="s">
        <v>239</v>
      </c>
      <c r="E13" s="204">
        <v>1500</v>
      </c>
      <c r="F13" s="6"/>
      <c r="G13" s="25"/>
      <c r="I13" s="126"/>
      <c r="J13" s="115">
        <v>5.73</v>
      </c>
      <c r="K13" s="115">
        <f>E13*J13</f>
        <v>8595</v>
      </c>
    </row>
    <row r="14" spans="1:11" ht="17.100000000000001" customHeight="1" x14ac:dyDescent="0.25">
      <c r="A14" s="201"/>
      <c r="B14" s="202"/>
      <c r="C14" s="158"/>
      <c r="D14" s="156"/>
      <c r="E14" s="204"/>
      <c r="F14" s="6"/>
      <c r="G14" s="25"/>
    </row>
    <row r="15" spans="1:11" ht="17.100000000000001" customHeight="1" x14ac:dyDescent="0.25">
      <c r="A15" s="201" t="s">
        <v>240</v>
      </c>
      <c r="B15" s="202" t="s">
        <v>241</v>
      </c>
      <c r="C15" s="158" t="s">
        <v>242</v>
      </c>
      <c r="D15" s="156"/>
      <c r="E15" s="204"/>
      <c r="F15" s="6"/>
      <c r="G15" s="25"/>
    </row>
    <row r="16" spans="1:11" ht="17.100000000000001" customHeight="1" x14ac:dyDescent="0.25">
      <c r="A16" s="201"/>
      <c r="B16" s="202"/>
      <c r="C16" s="158" t="s">
        <v>243</v>
      </c>
      <c r="D16" s="156" t="s">
        <v>244</v>
      </c>
      <c r="E16" s="204">
        <v>1530</v>
      </c>
      <c r="F16" s="6"/>
      <c r="G16" s="25"/>
      <c r="J16" s="115">
        <v>31.42</v>
      </c>
      <c r="K16" s="115">
        <f>E16*J16</f>
        <v>48072.600000000006</v>
      </c>
    </row>
    <row r="17" spans="1:11" ht="17.100000000000001" customHeight="1" x14ac:dyDescent="0.25">
      <c r="A17" s="201"/>
      <c r="B17" s="202"/>
      <c r="C17" s="158"/>
      <c r="D17" s="156"/>
      <c r="E17" s="204"/>
      <c r="F17" s="6"/>
      <c r="G17" s="25"/>
    </row>
    <row r="18" spans="1:11" ht="17.100000000000001" customHeight="1" x14ac:dyDescent="0.25">
      <c r="A18" s="201" t="s">
        <v>245</v>
      </c>
      <c r="B18" s="202" t="s">
        <v>246</v>
      </c>
      <c r="C18" s="158" t="s">
        <v>247</v>
      </c>
      <c r="D18" s="156" t="s">
        <v>244</v>
      </c>
      <c r="E18" s="204">
        <v>100</v>
      </c>
      <c r="F18" s="6"/>
      <c r="G18" s="25"/>
      <c r="J18" s="115">
        <v>11.55</v>
      </c>
      <c r="K18" s="115">
        <f>E18*J18</f>
        <v>1155</v>
      </c>
    </row>
    <row r="19" spans="1:11" ht="17.100000000000001" customHeight="1" x14ac:dyDescent="0.25">
      <c r="A19" s="201"/>
      <c r="B19" s="202"/>
      <c r="C19" s="158"/>
      <c r="D19" s="156"/>
      <c r="E19" s="204"/>
      <c r="F19" s="6"/>
      <c r="G19" s="25"/>
    </row>
    <row r="20" spans="1:11" ht="17.100000000000001" customHeight="1" x14ac:dyDescent="0.25">
      <c r="A20" s="201" t="s">
        <v>248</v>
      </c>
      <c r="B20" s="202" t="s">
        <v>249</v>
      </c>
      <c r="C20" s="158" t="s">
        <v>250</v>
      </c>
      <c r="D20" s="156" t="s">
        <v>244</v>
      </c>
      <c r="E20" s="204">
        <v>350</v>
      </c>
      <c r="F20" s="6"/>
      <c r="G20" s="25"/>
      <c r="J20" s="115">
        <v>376.47</v>
      </c>
      <c r="K20" s="115">
        <f>E20*J20</f>
        <v>131764.5</v>
      </c>
    </row>
    <row r="21" spans="1:11" ht="17.100000000000001" customHeight="1" x14ac:dyDescent="0.25">
      <c r="A21" s="201"/>
      <c r="B21" s="202"/>
      <c r="C21" s="158"/>
      <c r="D21" s="156"/>
      <c r="E21" s="204"/>
      <c r="F21" s="6"/>
      <c r="G21" s="25"/>
    </row>
    <row r="22" spans="1:11" ht="17.100000000000001" customHeight="1" x14ac:dyDescent="0.25">
      <c r="A22" s="201" t="s">
        <v>251</v>
      </c>
      <c r="B22" s="202" t="s">
        <v>241</v>
      </c>
      <c r="C22" s="158" t="s">
        <v>252</v>
      </c>
      <c r="D22" s="156"/>
      <c r="E22" s="204"/>
      <c r="F22" s="6"/>
      <c r="G22" s="25"/>
    </row>
    <row r="23" spans="1:11" ht="17.100000000000001" customHeight="1" x14ac:dyDescent="0.25">
      <c r="A23" s="201"/>
      <c r="B23" s="202"/>
      <c r="C23" s="158" t="s">
        <v>253</v>
      </c>
      <c r="D23" s="156" t="s">
        <v>244</v>
      </c>
      <c r="E23" s="204">
        <v>1216</v>
      </c>
      <c r="F23" s="6"/>
      <c r="G23" s="25"/>
      <c r="J23" s="115">
        <v>58.7</v>
      </c>
      <c r="K23" s="115">
        <f>E23*J23</f>
        <v>71379.199999999997</v>
      </c>
    </row>
    <row r="24" spans="1:11" ht="17.100000000000001" customHeight="1" x14ac:dyDescent="0.25">
      <c r="A24" s="201"/>
      <c r="B24" s="202"/>
      <c r="C24" s="158"/>
      <c r="D24" s="156"/>
      <c r="E24" s="204"/>
      <c r="F24" s="6"/>
      <c r="G24" s="25"/>
    </row>
    <row r="25" spans="1:11" ht="17.100000000000001" customHeight="1" x14ac:dyDescent="0.25">
      <c r="A25" s="201" t="s">
        <v>254</v>
      </c>
      <c r="B25" s="202" t="s">
        <v>255</v>
      </c>
      <c r="C25" s="158" t="s">
        <v>256</v>
      </c>
      <c r="D25" s="156" t="s">
        <v>244</v>
      </c>
      <c r="E25" s="204">
        <v>40</v>
      </c>
      <c r="F25" s="6"/>
      <c r="G25" s="25"/>
      <c r="J25" s="115">
        <v>30.84</v>
      </c>
      <c r="K25" s="115">
        <f>E25*J25</f>
        <v>1233.5999999999999</v>
      </c>
    </row>
    <row r="26" spans="1:11" ht="17.100000000000001" customHeight="1" x14ac:dyDescent="0.25">
      <c r="A26" s="201"/>
      <c r="B26" s="202"/>
      <c r="C26" s="158" t="s">
        <v>257</v>
      </c>
      <c r="D26" s="156" t="s">
        <v>258</v>
      </c>
      <c r="E26" s="204">
        <v>2.5</v>
      </c>
      <c r="F26" s="6"/>
      <c r="G26" s="25"/>
      <c r="J26" s="115">
        <v>2257.25</v>
      </c>
      <c r="K26" s="115">
        <f>E26*J26</f>
        <v>5643.125</v>
      </c>
    </row>
    <row r="27" spans="1:11" ht="17.100000000000001" customHeight="1" x14ac:dyDescent="0.25">
      <c r="A27" s="201"/>
      <c r="B27" s="202"/>
      <c r="C27" s="158"/>
      <c r="D27" s="156"/>
      <c r="E27" s="204"/>
      <c r="F27" s="6"/>
      <c r="G27" s="25"/>
    </row>
    <row r="28" spans="1:11" ht="17.100000000000001" customHeight="1" x14ac:dyDescent="0.25">
      <c r="A28" s="201" t="s">
        <v>259</v>
      </c>
      <c r="B28" s="202"/>
      <c r="C28" s="158" t="s">
        <v>260</v>
      </c>
      <c r="D28" s="156"/>
      <c r="E28" s="204"/>
      <c r="F28" s="6"/>
      <c r="G28" s="25"/>
    </row>
    <row r="29" spans="1:11" ht="17.100000000000001" customHeight="1" x14ac:dyDescent="0.25">
      <c r="A29" s="201"/>
      <c r="B29" s="202"/>
      <c r="C29" s="158" t="s">
        <v>261</v>
      </c>
      <c r="D29" s="156" t="s">
        <v>239</v>
      </c>
      <c r="E29" s="204">
        <v>340</v>
      </c>
      <c r="F29" s="6"/>
      <c r="G29" s="25"/>
      <c r="J29" s="115">
        <v>11.03</v>
      </c>
      <c r="K29" s="115">
        <f>E29*J29</f>
        <v>3750.2</v>
      </c>
    </row>
    <row r="30" spans="1:11" ht="17.100000000000001" customHeight="1" x14ac:dyDescent="0.25">
      <c r="A30" s="201"/>
      <c r="B30" s="202"/>
      <c r="C30" s="158"/>
      <c r="D30" s="156"/>
      <c r="E30" s="204"/>
      <c r="F30" s="6"/>
      <c r="G30" s="25"/>
    </row>
    <row r="31" spans="1:11" ht="17.100000000000001" customHeight="1" x14ac:dyDescent="0.25">
      <c r="A31" s="201" t="s">
        <v>262</v>
      </c>
      <c r="B31" s="202"/>
      <c r="C31" s="158" t="s">
        <v>263</v>
      </c>
      <c r="D31" s="156"/>
      <c r="E31" s="204" t="s">
        <v>264</v>
      </c>
      <c r="F31" s="6"/>
      <c r="G31" s="25"/>
    </row>
    <row r="32" spans="1:11" ht="17.100000000000001" customHeight="1" x14ac:dyDescent="0.25">
      <c r="A32" s="201"/>
      <c r="B32" s="202"/>
      <c r="C32" s="158" t="s">
        <v>265</v>
      </c>
      <c r="D32" s="156" t="s">
        <v>239</v>
      </c>
      <c r="E32" s="204">
        <v>450</v>
      </c>
      <c r="F32" s="6"/>
      <c r="G32" s="25"/>
      <c r="J32" s="115">
        <v>557.33000000000004</v>
      </c>
      <c r="K32" s="115">
        <f>E32*J32</f>
        <v>250798.50000000003</v>
      </c>
    </row>
    <row r="33" spans="1:11" ht="17.100000000000001" customHeight="1" x14ac:dyDescent="0.25">
      <c r="A33" s="201"/>
      <c r="B33" s="202"/>
      <c r="C33" s="158"/>
      <c r="D33" s="156"/>
      <c r="E33" s="204"/>
      <c r="F33" s="22"/>
      <c r="G33" s="25"/>
    </row>
    <row r="34" spans="1:11" ht="17.100000000000001" customHeight="1" x14ac:dyDescent="0.25">
      <c r="A34" s="201" t="s">
        <v>266</v>
      </c>
      <c r="B34" s="202"/>
      <c r="C34" s="158" t="s">
        <v>267</v>
      </c>
      <c r="D34" s="156"/>
      <c r="E34" s="204"/>
      <c r="F34" s="22"/>
      <c r="G34" s="25"/>
    </row>
    <row r="35" spans="1:11" ht="17.100000000000001" customHeight="1" x14ac:dyDescent="0.25">
      <c r="A35" s="201"/>
      <c r="B35" s="202"/>
      <c r="C35" s="158" t="s">
        <v>268</v>
      </c>
      <c r="D35" s="156" t="s">
        <v>244</v>
      </c>
      <c r="E35" s="204">
        <v>12</v>
      </c>
      <c r="F35" s="22"/>
      <c r="G35" s="25"/>
      <c r="J35" s="115">
        <v>2346.5100000000002</v>
      </c>
      <c r="K35" s="115">
        <f>E35*J35</f>
        <v>28158.120000000003</v>
      </c>
    </row>
    <row r="36" spans="1:11" ht="17.100000000000001" customHeight="1" x14ac:dyDescent="0.25">
      <c r="A36" s="201"/>
      <c r="B36" s="202"/>
      <c r="C36" s="203"/>
      <c r="D36" s="156"/>
      <c r="E36" s="204"/>
      <c r="F36" s="6"/>
      <c r="G36" s="25"/>
    </row>
    <row r="37" spans="1:11" ht="17.100000000000001" customHeight="1" x14ac:dyDescent="0.25">
      <c r="A37" s="104"/>
      <c r="B37" s="105"/>
      <c r="C37" s="106" t="s">
        <v>269</v>
      </c>
      <c r="D37" s="107"/>
      <c r="E37" s="124"/>
      <c r="F37" s="125"/>
      <c r="G37" s="110"/>
    </row>
    <row r="38" spans="1:11" ht="17.100000000000001" customHeight="1" x14ac:dyDescent="0.25">
      <c r="A38" s="201"/>
      <c r="B38" s="202"/>
      <c r="C38" s="203"/>
      <c r="D38" s="156"/>
      <c r="E38" s="204"/>
      <c r="F38" s="6"/>
      <c r="G38" s="25"/>
    </row>
    <row r="39" spans="1:11" ht="17.100000000000001" customHeight="1" x14ac:dyDescent="0.25">
      <c r="A39" s="201" t="s">
        <v>270</v>
      </c>
      <c r="B39" s="202" t="s">
        <v>271</v>
      </c>
      <c r="C39" s="158" t="s">
        <v>272</v>
      </c>
      <c r="D39" s="156"/>
      <c r="E39" s="204"/>
      <c r="F39" s="6"/>
      <c r="G39" s="25"/>
    </row>
    <row r="40" spans="1:11" ht="17.100000000000001" customHeight="1" x14ac:dyDescent="0.25">
      <c r="A40" s="201"/>
      <c r="B40" s="202"/>
      <c r="C40" s="158" t="s">
        <v>273</v>
      </c>
      <c r="D40" s="156" t="s">
        <v>274</v>
      </c>
      <c r="E40" s="204">
        <v>100</v>
      </c>
      <c r="F40" s="6"/>
      <c r="G40" s="25"/>
      <c r="J40" s="115">
        <v>150</v>
      </c>
      <c r="K40" s="115">
        <f>E40*J40</f>
        <v>15000</v>
      </c>
    </row>
    <row r="41" spans="1:11" ht="17.100000000000001" customHeight="1" x14ac:dyDescent="0.25">
      <c r="A41" s="201"/>
      <c r="B41" s="202"/>
      <c r="C41" s="158"/>
      <c r="D41" s="156"/>
      <c r="E41" s="204"/>
      <c r="F41" s="6"/>
      <c r="G41" s="25"/>
    </row>
    <row r="42" spans="1:11" ht="17.100000000000001" customHeight="1" x14ac:dyDescent="0.25">
      <c r="A42" s="201" t="s">
        <v>275</v>
      </c>
      <c r="B42" s="202"/>
      <c r="C42" s="158" t="s">
        <v>276</v>
      </c>
      <c r="D42" s="156" t="s">
        <v>274</v>
      </c>
      <c r="E42" s="204">
        <v>100</v>
      </c>
      <c r="F42" s="6"/>
      <c r="G42" s="25"/>
      <c r="J42" s="115">
        <v>50</v>
      </c>
      <c r="K42" s="115">
        <f>E42*J42</f>
        <v>5000</v>
      </c>
    </row>
    <row r="43" spans="1:11" ht="17.100000000000001" customHeight="1" x14ac:dyDescent="0.25">
      <c r="A43" s="201"/>
      <c r="B43" s="202"/>
      <c r="C43" s="158"/>
      <c r="D43" s="156"/>
      <c r="E43" s="204"/>
      <c r="F43" s="6"/>
      <c r="G43" s="25"/>
    </row>
    <row r="44" spans="1:11" ht="17.100000000000001" customHeight="1" x14ac:dyDescent="0.25">
      <c r="A44" s="201" t="s">
        <v>277</v>
      </c>
      <c r="B44" s="202" t="s">
        <v>278</v>
      </c>
      <c r="C44" s="158" t="s">
        <v>279</v>
      </c>
      <c r="D44" s="156"/>
      <c r="E44" s="204"/>
      <c r="F44" s="6"/>
      <c r="G44" s="25"/>
    </row>
    <row r="45" spans="1:11" ht="17.100000000000001" customHeight="1" x14ac:dyDescent="0.25">
      <c r="A45" s="201"/>
      <c r="B45" s="202"/>
      <c r="C45" s="158" t="s">
        <v>280</v>
      </c>
      <c r="D45" s="156" t="s">
        <v>274</v>
      </c>
      <c r="E45" s="204">
        <v>100</v>
      </c>
      <c r="F45" s="6"/>
      <c r="G45" s="25"/>
      <c r="J45" s="115">
        <v>150</v>
      </c>
      <c r="K45" s="115">
        <f>E45*J45</f>
        <v>15000</v>
      </c>
    </row>
    <row r="46" spans="1:11" ht="17.100000000000001" customHeight="1" x14ac:dyDescent="0.25">
      <c r="A46" s="201"/>
      <c r="B46" s="202"/>
      <c r="C46" s="158"/>
      <c r="D46" s="156"/>
      <c r="E46" s="204"/>
      <c r="F46" s="6"/>
      <c r="G46" s="25"/>
    </row>
    <row r="47" spans="1:11" ht="17.100000000000001" customHeight="1" x14ac:dyDescent="0.25">
      <c r="A47" s="201" t="s">
        <v>281</v>
      </c>
      <c r="B47" s="202" t="s">
        <v>271</v>
      </c>
      <c r="C47" s="158" t="s">
        <v>282</v>
      </c>
      <c r="D47" s="156"/>
      <c r="E47" s="204"/>
      <c r="F47" s="6"/>
      <c r="G47" s="25"/>
    </row>
    <row r="48" spans="1:11" ht="17.100000000000001" customHeight="1" x14ac:dyDescent="0.25">
      <c r="A48" s="201"/>
      <c r="B48" s="202"/>
      <c r="C48" s="158" t="s">
        <v>283</v>
      </c>
      <c r="D48" s="156" t="s">
        <v>274</v>
      </c>
      <c r="E48" s="204">
        <v>75</v>
      </c>
      <c r="F48" s="6"/>
      <c r="G48" s="25"/>
      <c r="J48" s="115">
        <v>200</v>
      </c>
      <c r="K48" s="115">
        <f>E48*J48</f>
        <v>15000</v>
      </c>
    </row>
    <row r="49" spans="1:11" ht="17.100000000000001" customHeight="1" x14ac:dyDescent="0.25">
      <c r="A49" s="201"/>
      <c r="B49" s="202"/>
      <c r="C49" s="158"/>
      <c r="D49" s="156"/>
      <c r="E49" s="204"/>
      <c r="F49" s="6"/>
      <c r="G49" s="25"/>
    </row>
    <row r="50" spans="1:11" ht="17.100000000000001" customHeight="1" x14ac:dyDescent="0.25">
      <c r="A50" s="201" t="s">
        <v>1646</v>
      </c>
      <c r="B50" s="202"/>
      <c r="C50" s="158" t="s">
        <v>1183</v>
      </c>
      <c r="D50" s="156" t="s">
        <v>54</v>
      </c>
      <c r="E50" s="204">
        <v>1</v>
      </c>
      <c r="F50" s="6">
        <v>120000</v>
      </c>
      <c r="G50" s="25">
        <v>120000</v>
      </c>
      <c r="J50" s="115">
        <v>100</v>
      </c>
      <c r="K50" s="115" t="e">
        <f>#REF!*J50</f>
        <v>#REF!</v>
      </c>
    </row>
    <row r="51" spans="1:11" ht="17.100000000000001" customHeight="1" x14ac:dyDescent="0.25">
      <c r="A51" s="201" t="s">
        <v>1647</v>
      </c>
      <c r="B51" s="202"/>
      <c r="C51" s="158" t="s">
        <v>67</v>
      </c>
      <c r="D51" s="156" t="s">
        <v>54</v>
      </c>
      <c r="E51" s="204">
        <v>1</v>
      </c>
      <c r="F51" s="6">
        <v>100000</v>
      </c>
      <c r="G51" s="25">
        <v>100000</v>
      </c>
    </row>
    <row r="52" spans="1:11" ht="17.100000000000001" customHeight="1" x14ac:dyDescent="0.25">
      <c r="A52" s="201"/>
      <c r="B52" s="202"/>
      <c r="C52" s="203"/>
      <c r="D52" s="156"/>
      <c r="E52" s="204"/>
      <c r="F52" s="6"/>
      <c r="G52" s="25"/>
    </row>
    <row r="53" spans="1:11" ht="17.100000000000001" customHeight="1" x14ac:dyDescent="0.25">
      <c r="A53" s="201" t="s">
        <v>1599</v>
      </c>
      <c r="B53" s="202"/>
      <c r="C53" s="158" t="s">
        <v>1600</v>
      </c>
      <c r="D53" s="156" t="s">
        <v>54</v>
      </c>
      <c r="E53" s="204">
        <v>1</v>
      </c>
      <c r="F53" s="6">
        <v>4000000</v>
      </c>
      <c r="G53" s="25">
        <v>4000000</v>
      </c>
    </row>
    <row r="54" spans="1:11" ht="17.100000000000001" customHeight="1" x14ac:dyDescent="0.25">
      <c r="A54" s="201"/>
      <c r="B54" s="202"/>
      <c r="C54" s="203"/>
      <c r="D54" s="156"/>
      <c r="E54" s="204"/>
      <c r="F54" s="6"/>
      <c r="G54" s="25"/>
    </row>
    <row r="55" spans="1:11" ht="17.100000000000001" customHeight="1" x14ac:dyDescent="0.25">
      <c r="A55" s="201"/>
      <c r="B55" s="202"/>
      <c r="C55" s="203"/>
      <c r="D55" s="156"/>
      <c r="E55" s="204"/>
      <c r="F55" s="6"/>
      <c r="G55" s="25"/>
    </row>
    <row r="56" spans="1:11" ht="17.100000000000001" customHeight="1" thickBot="1" x14ac:dyDescent="0.3">
      <c r="A56" s="201"/>
      <c r="B56" s="202"/>
      <c r="C56" s="203"/>
      <c r="D56" s="156"/>
      <c r="E56" s="204"/>
      <c r="F56" s="6"/>
      <c r="G56" s="25"/>
    </row>
    <row r="57" spans="1:11" ht="24.9" customHeight="1" thickBot="1" x14ac:dyDescent="0.3">
      <c r="A57" s="467">
        <v>16</v>
      </c>
      <c r="B57" s="487"/>
      <c r="C57" s="487"/>
      <c r="D57" s="487"/>
      <c r="E57" s="487"/>
      <c r="F57" s="487"/>
      <c r="G57" s="76"/>
      <c r="K57" s="127" t="e">
        <f>SUM(K13:K56)</f>
        <v>#REF!</v>
      </c>
    </row>
    <row r="58" spans="1:11" ht="24.9" customHeight="1" thickBot="1" x14ac:dyDescent="0.3">
      <c r="A58" s="431">
        <f>'2 OHS'!A246+1</f>
        <v>15</v>
      </c>
      <c r="B58" s="432"/>
      <c r="C58" s="432"/>
      <c r="D58" s="432"/>
      <c r="E58" s="432"/>
      <c r="F58" s="432"/>
      <c r="G58" s="433"/>
    </row>
    <row r="59" spans="1:11" x14ac:dyDescent="0.25">
      <c r="A59" s="141"/>
      <c r="B59" s="141"/>
      <c r="C59" s="141"/>
      <c r="D59" s="141"/>
      <c r="E59" s="141"/>
      <c r="F59" s="141"/>
      <c r="G59" s="141"/>
      <c r="H59" s="142"/>
      <c r="I59" s="142"/>
      <c r="J59" s="142"/>
    </row>
    <row r="60" spans="1:11" x14ac:dyDescent="0.25">
      <c r="A60" s="141"/>
      <c r="B60" s="141"/>
      <c r="C60" s="141"/>
      <c r="D60" s="141"/>
      <c r="E60" s="141"/>
      <c r="F60" s="141"/>
      <c r="G60" s="141"/>
      <c r="H60" s="142"/>
      <c r="I60" s="142"/>
      <c r="J60" s="142"/>
    </row>
    <row r="61" spans="1:11" x14ac:dyDescent="0.25">
      <c r="A61" s="141"/>
      <c r="B61" s="141"/>
      <c r="C61" s="141"/>
      <c r="D61" s="141"/>
      <c r="E61" s="141"/>
      <c r="F61" s="141"/>
      <c r="G61" s="141"/>
      <c r="H61" s="142"/>
      <c r="I61" s="142"/>
      <c r="J61" s="142"/>
    </row>
    <row r="62" spans="1:11" x14ac:dyDescent="0.25">
      <c r="A62" s="141"/>
      <c r="B62" s="141"/>
      <c r="C62" s="141"/>
      <c r="D62" s="141"/>
      <c r="E62" s="141"/>
      <c r="F62" s="141"/>
      <c r="G62" s="141"/>
      <c r="H62" s="142"/>
      <c r="I62" s="142"/>
      <c r="J62" s="142"/>
    </row>
    <row r="63" spans="1:11" ht="9.9" customHeight="1" thickBot="1" x14ac:dyDescent="0.3">
      <c r="A63" s="37"/>
      <c r="B63" s="37"/>
      <c r="C63" s="37"/>
      <c r="D63" s="37"/>
      <c r="E63" s="37"/>
      <c r="F63" s="37"/>
      <c r="G63" s="37"/>
    </row>
    <row r="64" spans="1:11" ht="18" customHeight="1" x14ac:dyDescent="0.25">
      <c r="A64" s="215" t="s">
        <v>2</v>
      </c>
      <c r="B64" s="217" t="s">
        <v>3</v>
      </c>
      <c r="C64" s="459" t="s">
        <v>4</v>
      </c>
      <c r="D64" s="461" t="s">
        <v>5</v>
      </c>
      <c r="E64" s="463" t="s">
        <v>6</v>
      </c>
      <c r="F64" s="465" t="s">
        <v>7</v>
      </c>
      <c r="G64" s="213" t="s">
        <v>8</v>
      </c>
    </row>
    <row r="65" spans="1:11" ht="18" customHeight="1" thickBot="1" x14ac:dyDescent="0.3">
      <c r="A65" s="216" t="s">
        <v>9</v>
      </c>
      <c r="B65" s="218" t="s">
        <v>10</v>
      </c>
      <c r="C65" s="460"/>
      <c r="D65" s="462"/>
      <c r="E65" s="464"/>
      <c r="F65" s="466"/>
      <c r="G65" s="214" t="s">
        <v>11</v>
      </c>
    </row>
    <row r="66" spans="1:11" ht="21.9" customHeight="1" x14ac:dyDescent="0.25">
      <c r="A66" s="45"/>
      <c r="B66" s="61" t="s">
        <v>12</v>
      </c>
      <c r="C66" s="62" t="s">
        <v>284</v>
      </c>
      <c r="D66" s="46"/>
      <c r="E66" s="46"/>
      <c r="F66" s="46"/>
      <c r="G66" s="47"/>
    </row>
    <row r="67" spans="1:11" ht="21.9" customHeight="1" x14ac:dyDescent="0.25">
      <c r="A67" s="45"/>
      <c r="B67" s="61" t="s">
        <v>71</v>
      </c>
      <c r="C67" s="64" t="str">
        <f>C8</f>
        <v xml:space="preserve">2,5 Mℓ capacity elevated water tower </v>
      </c>
      <c r="D67" s="46"/>
      <c r="E67" s="46"/>
      <c r="F67" s="46"/>
      <c r="G67" s="47"/>
    </row>
    <row r="68" spans="1:11" ht="15" customHeight="1" thickBot="1" x14ac:dyDescent="0.3">
      <c r="A68" s="45"/>
      <c r="B68" s="61"/>
      <c r="C68" s="123" t="str">
        <f>C9</f>
        <v>Drawing reference : T01 to T05</v>
      </c>
      <c r="D68" s="46"/>
      <c r="E68" s="46"/>
      <c r="F68" s="46"/>
      <c r="G68" s="47"/>
    </row>
    <row r="69" spans="1:11" ht="17.100000000000001" customHeight="1" thickBot="1" x14ac:dyDescent="0.3">
      <c r="A69" s="219">
        <f>A58</f>
        <v>15</v>
      </c>
      <c r="B69" s="220"/>
      <c r="C69" s="221"/>
      <c r="D69" s="220"/>
      <c r="E69" s="222"/>
      <c r="F69" s="223"/>
      <c r="G69" s="76"/>
    </row>
    <row r="70" spans="1:11" ht="17.100000000000001" customHeight="1" x14ac:dyDescent="0.25">
      <c r="A70" s="496"/>
      <c r="B70" s="497"/>
      <c r="C70" s="497"/>
      <c r="D70" s="497"/>
      <c r="E70" s="497"/>
      <c r="F70" s="497"/>
      <c r="G70" s="498"/>
    </row>
    <row r="71" spans="1:11" ht="17.100000000000001" customHeight="1" x14ac:dyDescent="0.25">
      <c r="A71" s="104">
        <v>3.2</v>
      </c>
      <c r="B71" s="105"/>
      <c r="C71" s="106" t="s">
        <v>285</v>
      </c>
      <c r="D71" s="107"/>
      <c r="E71" s="124"/>
      <c r="F71" s="109"/>
      <c r="G71" s="110"/>
    </row>
    <row r="72" spans="1:11" ht="17.100000000000001" customHeight="1" x14ac:dyDescent="0.25">
      <c r="A72" s="201"/>
      <c r="B72" s="202"/>
      <c r="C72" s="203" t="s">
        <v>286</v>
      </c>
      <c r="D72" s="156"/>
      <c r="E72" s="204"/>
      <c r="F72" s="6"/>
      <c r="G72" s="25"/>
    </row>
    <row r="73" spans="1:11" ht="17.100000000000001" customHeight="1" x14ac:dyDescent="0.25">
      <c r="A73" s="201" t="s">
        <v>287</v>
      </c>
      <c r="B73" s="202" t="s">
        <v>288</v>
      </c>
      <c r="C73" s="158" t="s">
        <v>289</v>
      </c>
      <c r="D73" s="156" t="s">
        <v>244</v>
      </c>
      <c r="E73" s="204">
        <v>90</v>
      </c>
      <c r="F73" s="6"/>
      <c r="G73" s="25"/>
      <c r="J73" s="4">
        <v>107.61</v>
      </c>
      <c r="K73" s="115">
        <f>E73*J73</f>
        <v>9684.9</v>
      </c>
    </row>
    <row r="74" spans="1:11" ht="17.100000000000001" customHeight="1" x14ac:dyDescent="0.25">
      <c r="A74" s="201"/>
      <c r="B74" s="202"/>
      <c r="C74" s="158" t="s">
        <v>290</v>
      </c>
      <c r="D74" s="156"/>
      <c r="E74" s="204"/>
      <c r="F74" s="6"/>
      <c r="G74" s="25"/>
      <c r="J74" s="5"/>
    </row>
    <row r="75" spans="1:11" ht="17.100000000000001" customHeight="1" x14ac:dyDescent="0.25">
      <c r="A75" s="201" t="s">
        <v>291</v>
      </c>
      <c r="B75" s="202" t="s">
        <v>288</v>
      </c>
      <c r="C75" s="158" t="s">
        <v>292</v>
      </c>
      <c r="D75" s="156" t="s">
        <v>244</v>
      </c>
      <c r="E75" s="204">
        <v>205</v>
      </c>
      <c r="F75" s="6"/>
      <c r="G75" s="25"/>
      <c r="J75" s="4">
        <v>1606.96</v>
      </c>
      <c r="K75" s="115">
        <f>E75*J75</f>
        <v>329426.8</v>
      </c>
    </row>
    <row r="76" spans="1:11" ht="17.100000000000001" customHeight="1" x14ac:dyDescent="0.25">
      <c r="A76" s="201"/>
      <c r="B76" s="202"/>
      <c r="C76" s="158" t="s">
        <v>293</v>
      </c>
      <c r="D76" s="156"/>
      <c r="E76" s="204"/>
      <c r="F76" s="6"/>
      <c r="G76" s="25"/>
      <c r="J76" s="5"/>
    </row>
    <row r="77" spans="1:11" ht="17.100000000000001" customHeight="1" x14ac:dyDescent="0.25">
      <c r="A77" s="201" t="s">
        <v>294</v>
      </c>
      <c r="B77" s="202" t="s">
        <v>295</v>
      </c>
      <c r="C77" s="158" t="s">
        <v>296</v>
      </c>
      <c r="D77" s="156" t="s">
        <v>244</v>
      </c>
      <c r="E77" s="204">
        <v>168</v>
      </c>
      <c r="F77" s="6"/>
      <c r="G77" s="25"/>
      <c r="J77" s="4">
        <v>1606.96</v>
      </c>
      <c r="K77" s="115">
        <f>E77*J77</f>
        <v>269969.28000000003</v>
      </c>
    </row>
    <row r="78" spans="1:11" ht="17.100000000000001" customHeight="1" x14ac:dyDescent="0.25">
      <c r="A78" s="201"/>
      <c r="B78" s="202"/>
      <c r="C78" s="158" t="s">
        <v>297</v>
      </c>
      <c r="D78" s="156"/>
      <c r="E78" s="204"/>
      <c r="F78" s="6"/>
      <c r="G78" s="25"/>
      <c r="J78" s="6"/>
    </row>
    <row r="79" spans="1:11" ht="17.100000000000001" customHeight="1" x14ac:dyDescent="0.25">
      <c r="A79" s="201" t="s">
        <v>298</v>
      </c>
      <c r="B79" s="202" t="s">
        <v>295</v>
      </c>
      <c r="C79" s="158" t="s">
        <v>299</v>
      </c>
      <c r="D79" s="156" t="s">
        <v>244</v>
      </c>
      <c r="E79" s="204">
        <v>21</v>
      </c>
      <c r="F79" s="6"/>
      <c r="G79" s="25"/>
      <c r="J79" s="4">
        <v>1606.96</v>
      </c>
      <c r="K79" s="115">
        <f>E79*J79</f>
        <v>33746.160000000003</v>
      </c>
    </row>
    <row r="80" spans="1:11" ht="17.100000000000001" customHeight="1" x14ac:dyDescent="0.25">
      <c r="A80" s="201"/>
      <c r="B80" s="202"/>
      <c r="C80" s="158" t="s">
        <v>300</v>
      </c>
      <c r="D80" s="156"/>
      <c r="E80" s="204"/>
      <c r="F80" s="6"/>
      <c r="G80" s="25"/>
      <c r="J80" s="6"/>
    </row>
    <row r="81" spans="1:11" ht="17.100000000000001" customHeight="1" x14ac:dyDescent="0.25">
      <c r="A81" s="201" t="s">
        <v>301</v>
      </c>
      <c r="B81" s="202" t="s">
        <v>295</v>
      </c>
      <c r="C81" s="158" t="s">
        <v>1511</v>
      </c>
      <c r="D81" s="156" t="s">
        <v>244</v>
      </c>
      <c r="E81" s="204">
        <v>19.5</v>
      </c>
      <c r="F81" s="6"/>
      <c r="G81" s="25"/>
      <c r="J81" s="4">
        <v>1793.92</v>
      </c>
      <c r="K81" s="115">
        <f>E81*J81</f>
        <v>34981.440000000002</v>
      </c>
    </row>
    <row r="82" spans="1:11" ht="17.100000000000001" customHeight="1" x14ac:dyDescent="0.25">
      <c r="A82" s="201"/>
      <c r="B82" s="202"/>
      <c r="C82" s="158" t="s">
        <v>1512</v>
      </c>
      <c r="D82" s="156"/>
      <c r="E82" s="204"/>
      <c r="F82" s="6"/>
      <c r="G82" s="25"/>
      <c r="J82" s="6"/>
    </row>
    <row r="83" spans="1:11" ht="17.100000000000001" customHeight="1" x14ac:dyDescent="0.25">
      <c r="A83" s="201" t="s">
        <v>302</v>
      </c>
      <c r="B83" s="202" t="s">
        <v>288</v>
      </c>
      <c r="C83" s="158" t="s">
        <v>303</v>
      </c>
      <c r="D83" s="156" t="s">
        <v>244</v>
      </c>
      <c r="E83" s="204">
        <v>60</v>
      </c>
      <c r="F83" s="6"/>
      <c r="G83" s="25"/>
      <c r="J83" s="4">
        <v>1434.75</v>
      </c>
      <c r="K83" s="115">
        <f>E83*J83</f>
        <v>86085</v>
      </c>
    </row>
    <row r="84" spans="1:11" ht="17.100000000000001" customHeight="1" x14ac:dyDescent="0.25">
      <c r="A84" s="201"/>
      <c r="B84" s="202"/>
      <c r="C84" s="158" t="s">
        <v>304</v>
      </c>
      <c r="D84" s="156"/>
      <c r="E84" s="204"/>
      <c r="F84" s="6"/>
      <c r="G84" s="25"/>
      <c r="J84" s="6"/>
    </row>
    <row r="85" spans="1:11" ht="17.100000000000001" customHeight="1" x14ac:dyDescent="0.25">
      <c r="A85" s="201" t="s">
        <v>305</v>
      </c>
      <c r="B85" s="202" t="s">
        <v>288</v>
      </c>
      <c r="C85" s="158" t="s">
        <v>306</v>
      </c>
      <c r="D85" s="156" t="s">
        <v>244</v>
      </c>
      <c r="E85" s="204">
        <v>4.5</v>
      </c>
      <c r="F85" s="6"/>
      <c r="G85" s="25"/>
      <c r="J85" s="4">
        <v>1793.92</v>
      </c>
      <c r="K85" s="115">
        <f>E85*J85</f>
        <v>8072.64</v>
      </c>
    </row>
    <row r="86" spans="1:11" ht="17.100000000000001" customHeight="1" x14ac:dyDescent="0.25">
      <c r="A86" s="201"/>
      <c r="B86" s="202"/>
      <c r="C86" s="203"/>
      <c r="D86" s="156"/>
      <c r="E86" s="204"/>
      <c r="F86" s="6"/>
      <c r="G86" s="25"/>
      <c r="J86" s="6"/>
    </row>
    <row r="87" spans="1:11" ht="17.100000000000001" customHeight="1" x14ac:dyDescent="0.25">
      <c r="A87" s="201"/>
      <c r="B87" s="202"/>
      <c r="C87" s="203" t="s">
        <v>307</v>
      </c>
      <c r="D87" s="156"/>
      <c r="E87" s="204"/>
      <c r="F87" s="6"/>
      <c r="G87" s="25"/>
      <c r="J87" s="6"/>
    </row>
    <row r="88" spans="1:11" ht="17.100000000000001" customHeight="1" x14ac:dyDescent="0.25">
      <c r="A88" s="201" t="s">
        <v>308</v>
      </c>
      <c r="B88" s="202" t="s">
        <v>295</v>
      </c>
      <c r="C88" s="158" t="s">
        <v>309</v>
      </c>
      <c r="D88" s="156" t="s">
        <v>244</v>
      </c>
      <c r="E88" s="204">
        <v>119</v>
      </c>
      <c r="F88" s="6"/>
      <c r="G88" s="25"/>
      <c r="J88" s="4">
        <v>1793.92</v>
      </c>
      <c r="K88" s="115">
        <f>E88*J88</f>
        <v>213476.48000000001</v>
      </c>
    </row>
    <row r="89" spans="1:11" ht="17.100000000000001" customHeight="1" x14ac:dyDescent="0.25">
      <c r="A89" s="201"/>
      <c r="B89" s="202"/>
      <c r="C89" s="158" t="s">
        <v>310</v>
      </c>
      <c r="D89" s="156"/>
      <c r="E89" s="204"/>
      <c r="F89" s="6"/>
      <c r="G89" s="25"/>
      <c r="J89" s="6"/>
    </row>
    <row r="90" spans="1:11" ht="17.100000000000001" customHeight="1" x14ac:dyDescent="0.25">
      <c r="A90" s="201" t="s">
        <v>311</v>
      </c>
      <c r="B90" s="202" t="s">
        <v>295</v>
      </c>
      <c r="C90" s="158" t="s">
        <v>312</v>
      </c>
      <c r="D90" s="156" t="s">
        <v>244</v>
      </c>
      <c r="E90" s="204">
        <v>18</v>
      </c>
      <c r="F90" s="6"/>
      <c r="G90" s="25"/>
      <c r="J90" s="4">
        <v>1893.38</v>
      </c>
      <c r="K90" s="115">
        <f>E90*J90</f>
        <v>34080.840000000004</v>
      </c>
    </row>
    <row r="91" spans="1:11" ht="17.100000000000001" customHeight="1" x14ac:dyDescent="0.25">
      <c r="A91" s="201"/>
      <c r="B91" s="202"/>
      <c r="C91" s="158" t="s">
        <v>313</v>
      </c>
      <c r="D91" s="156"/>
      <c r="E91" s="204"/>
      <c r="F91" s="6"/>
      <c r="G91" s="25"/>
      <c r="J91" s="6"/>
    </row>
    <row r="92" spans="1:11" ht="17.100000000000001" customHeight="1" x14ac:dyDescent="0.25">
      <c r="A92" s="201" t="s">
        <v>314</v>
      </c>
      <c r="B92" s="202" t="s">
        <v>295</v>
      </c>
      <c r="C92" s="158" t="s">
        <v>315</v>
      </c>
      <c r="D92" s="156" t="s">
        <v>244</v>
      </c>
      <c r="E92" s="204">
        <v>7</v>
      </c>
      <c r="F92" s="6"/>
      <c r="G92" s="25"/>
      <c r="J92" s="4">
        <v>2000.67</v>
      </c>
      <c r="K92" s="115">
        <f>E92*J92</f>
        <v>14004.69</v>
      </c>
    </row>
    <row r="93" spans="1:11" ht="17.100000000000001" customHeight="1" x14ac:dyDescent="0.25">
      <c r="A93" s="201"/>
      <c r="B93" s="202"/>
      <c r="C93" s="158" t="s">
        <v>316</v>
      </c>
      <c r="D93" s="156"/>
      <c r="E93" s="204"/>
      <c r="F93" s="6"/>
      <c r="G93" s="25"/>
      <c r="J93" s="6"/>
    </row>
    <row r="94" spans="1:11" ht="17.100000000000001" customHeight="1" x14ac:dyDescent="0.25">
      <c r="A94" s="201"/>
      <c r="B94" s="202"/>
      <c r="C94" s="203"/>
      <c r="D94" s="156"/>
      <c r="E94" s="204"/>
      <c r="F94" s="6"/>
      <c r="G94" s="25"/>
      <c r="J94" s="6"/>
    </row>
    <row r="95" spans="1:11" ht="17.100000000000001" customHeight="1" x14ac:dyDescent="0.25">
      <c r="A95" s="201"/>
      <c r="B95" s="202"/>
      <c r="C95" s="203" t="s">
        <v>317</v>
      </c>
      <c r="D95" s="156"/>
      <c r="E95" s="204"/>
      <c r="F95" s="6"/>
      <c r="G95" s="25"/>
      <c r="J95" s="6"/>
    </row>
    <row r="96" spans="1:11" ht="17.100000000000001" customHeight="1" x14ac:dyDescent="0.25">
      <c r="A96" s="201" t="s">
        <v>318</v>
      </c>
      <c r="B96" s="202" t="s">
        <v>295</v>
      </c>
      <c r="C96" s="158" t="s">
        <v>319</v>
      </c>
      <c r="D96" s="156" t="s">
        <v>244</v>
      </c>
      <c r="E96" s="204">
        <v>150</v>
      </c>
      <c r="F96" s="6"/>
      <c r="G96" s="25"/>
      <c r="J96" s="4">
        <v>1893.38</v>
      </c>
      <c r="K96" s="115">
        <f>E96*J96</f>
        <v>284007</v>
      </c>
    </row>
    <row r="97" spans="1:11" ht="17.100000000000001" customHeight="1" x14ac:dyDescent="0.25">
      <c r="A97" s="201"/>
      <c r="B97" s="202"/>
      <c r="C97" s="158" t="s">
        <v>320</v>
      </c>
      <c r="D97" s="156"/>
      <c r="E97" s="204"/>
      <c r="F97" s="6"/>
      <c r="G97" s="25"/>
      <c r="J97" s="6"/>
    </row>
    <row r="98" spans="1:11" ht="17.100000000000001" customHeight="1" x14ac:dyDescent="0.25">
      <c r="A98" s="201"/>
      <c r="B98" s="202"/>
      <c r="C98" s="158" t="s">
        <v>321</v>
      </c>
      <c r="D98" s="156"/>
      <c r="E98" s="204"/>
      <c r="F98" s="6"/>
      <c r="G98" s="25"/>
      <c r="J98" s="6"/>
    </row>
    <row r="99" spans="1:11" ht="17.100000000000001" customHeight="1" x14ac:dyDescent="0.25">
      <c r="A99" s="201" t="s">
        <v>322</v>
      </c>
      <c r="B99" s="202" t="s">
        <v>295</v>
      </c>
      <c r="C99" s="158" t="s">
        <v>323</v>
      </c>
      <c r="D99" s="156" t="s">
        <v>244</v>
      </c>
      <c r="E99" s="204">
        <v>40</v>
      </c>
      <c r="F99" s="6"/>
      <c r="G99" s="25"/>
      <c r="J99" s="4">
        <v>1893.38</v>
      </c>
      <c r="K99" s="115">
        <f>E99*J99</f>
        <v>75735.200000000012</v>
      </c>
    </row>
    <row r="100" spans="1:11" ht="17.100000000000001" customHeight="1" x14ac:dyDescent="0.25">
      <c r="A100" s="201"/>
      <c r="B100" s="202"/>
      <c r="C100" s="158" t="s">
        <v>324</v>
      </c>
      <c r="D100" s="156"/>
      <c r="E100" s="204"/>
      <c r="F100" s="6"/>
      <c r="G100" s="25"/>
      <c r="J100" s="6"/>
    </row>
    <row r="101" spans="1:11" ht="17.100000000000001" customHeight="1" x14ac:dyDescent="0.25">
      <c r="A101" s="201"/>
      <c r="B101" s="202"/>
      <c r="C101" s="203"/>
      <c r="D101" s="156"/>
      <c r="E101" s="204"/>
      <c r="F101" s="6"/>
      <c r="G101" s="25"/>
      <c r="J101" s="6"/>
    </row>
    <row r="102" spans="1:11" ht="17.100000000000001" customHeight="1" x14ac:dyDescent="0.25">
      <c r="A102" s="201"/>
      <c r="B102" s="202"/>
      <c r="C102" s="203" t="s">
        <v>325</v>
      </c>
      <c r="D102" s="156"/>
      <c r="E102" s="204"/>
      <c r="F102" s="6"/>
      <c r="G102" s="25"/>
      <c r="J102" s="6"/>
    </row>
    <row r="103" spans="1:11" ht="17.100000000000001" customHeight="1" x14ac:dyDescent="0.25">
      <c r="A103" s="201" t="s">
        <v>326</v>
      </c>
      <c r="B103" s="202" t="s">
        <v>295</v>
      </c>
      <c r="C103" s="158" t="s">
        <v>327</v>
      </c>
      <c r="D103" s="156" t="s">
        <v>244</v>
      </c>
      <c r="E103" s="204">
        <v>92</v>
      </c>
      <c r="F103" s="6"/>
      <c r="G103" s="25"/>
      <c r="J103" s="4">
        <v>1793.92</v>
      </c>
      <c r="K103" s="115">
        <f>E103*J103</f>
        <v>165040.64000000001</v>
      </c>
    </row>
    <row r="104" spans="1:11" ht="17.100000000000001" customHeight="1" x14ac:dyDescent="0.25">
      <c r="A104" s="201"/>
      <c r="B104" s="202"/>
      <c r="C104" s="158" t="s">
        <v>328</v>
      </c>
      <c r="D104" s="156"/>
      <c r="E104" s="204"/>
      <c r="F104" s="6"/>
      <c r="G104" s="25"/>
      <c r="J104" s="6"/>
    </row>
    <row r="105" spans="1:11" ht="17.100000000000001" customHeight="1" x14ac:dyDescent="0.25">
      <c r="A105" s="201" t="s">
        <v>329</v>
      </c>
      <c r="B105" s="202" t="s">
        <v>295</v>
      </c>
      <c r="C105" s="158" t="s">
        <v>330</v>
      </c>
      <c r="D105" s="156" t="s">
        <v>244</v>
      </c>
      <c r="E105" s="204">
        <v>93</v>
      </c>
      <c r="F105" s="6"/>
      <c r="G105" s="25"/>
      <c r="J105" s="4">
        <v>1893.38</v>
      </c>
      <c r="K105" s="115">
        <f>E105*J105</f>
        <v>176084.34</v>
      </c>
    </row>
    <row r="106" spans="1:11" ht="17.100000000000001" customHeight="1" x14ac:dyDescent="0.25">
      <c r="A106" s="201"/>
      <c r="B106" s="202"/>
      <c r="C106" s="158" t="s">
        <v>331</v>
      </c>
      <c r="D106" s="156"/>
      <c r="E106" s="204"/>
      <c r="F106" s="6"/>
      <c r="G106" s="25"/>
      <c r="J106" s="6"/>
    </row>
    <row r="107" spans="1:11" ht="17.100000000000001" customHeight="1" x14ac:dyDescent="0.25">
      <c r="A107" s="201"/>
      <c r="B107" s="202"/>
      <c r="C107" s="158"/>
      <c r="D107" s="156"/>
      <c r="E107" s="204"/>
      <c r="F107" s="6"/>
      <c r="G107" s="25"/>
      <c r="J107" s="6"/>
    </row>
    <row r="108" spans="1:11" ht="17.100000000000001" customHeight="1" x14ac:dyDescent="0.25">
      <c r="A108" s="201"/>
      <c r="B108" s="202"/>
      <c r="C108" s="203" t="s">
        <v>332</v>
      </c>
      <c r="D108" s="156"/>
      <c r="E108" s="204"/>
      <c r="F108" s="6"/>
      <c r="G108" s="25"/>
      <c r="J108" s="6"/>
    </row>
    <row r="109" spans="1:11" ht="17.100000000000001" customHeight="1" x14ac:dyDescent="0.25">
      <c r="A109" s="201" t="s">
        <v>333</v>
      </c>
      <c r="B109" s="202" t="s">
        <v>295</v>
      </c>
      <c r="C109" s="158" t="s">
        <v>1614</v>
      </c>
      <c r="D109" s="156" t="s">
        <v>244</v>
      </c>
      <c r="E109" s="204">
        <v>130</v>
      </c>
      <c r="F109" s="6"/>
      <c r="G109" s="25"/>
      <c r="J109" s="4">
        <v>1893.38</v>
      </c>
      <c r="K109" s="115">
        <f>E109*J109</f>
        <v>246139.40000000002</v>
      </c>
    </row>
    <row r="110" spans="1:11" ht="17.100000000000001" customHeight="1" x14ac:dyDescent="0.25">
      <c r="A110" s="201"/>
      <c r="B110" s="202"/>
      <c r="C110" s="158" t="s">
        <v>334</v>
      </c>
      <c r="D110" s="156"/>
      <c r="E110" s="204"/>
      <c r="F110" s="6"/>
      <c r="G110" s="25"/>
      <c r="J110" s="6"/>
    </row>
    <row r="111" spans="1:11" ht="17.100000000000001" customHeight="1" x14ac:dyDescent="0.25">
      <c r="A111" s="201"/>
      <c r="B111" s="202"/>
      <c r="C111" s="203"/>
      <c r="D111" s="156"/>
      <c r="E111" s="204"/>
      <c r="F111" s="6"/>
      <c r="G111" s="25"/>
      <c r="J111" s="6"/>
    </row>
    <row r="112" spans="1:11" ht="17.100000000000001" customHeight="1" x14ac:dyDescent="0.25">
      <c r="A112" s="201" t="s">
        <v>335</v>
      </c>
      <c r="B112" s="202" t="s">
        <v>295</v>
      </c>
      <c r="C112" s="158" t="s">
        <v>336</v>
      </c>
      <c r="D112" s="156" t="s">
        <v>244</v>
      </c>
      <c r="E112" s="204">
        <v>80</v>
      </c>
      <c r="F112" s="6"/>
      <c r="G112" s="25"/>
      <c r="J112" s="4">
        <v>1893.38</v>
      </c>
      <c r="K112" s="115">
        <f>E112*J112</f>
        <v>151470.40000000002</v>
      </c>
    </row>
    <row r="113" spans="1:11" ht="17.100000000000001" customHeight="1" x14ac:dyDescent="0.25">
      <c r="A113" s="201"/>
      <c r="B113" s="202"/>
      <c r="C113" s="158" t="s">
        <v>337</v>
      </c>
      <c r="D113" s="156"/>
      <c r="E113" s="204"/>
      <c r="F113" s="6"/>
      <c r="G113" s="25"/>
      <c r="J113" s="6"/>
    </row>
    <row r="114" spans="1:11" ht="17.100000000000001" customHeight="1" x14ac:dyDescent="0.25">
      <c r="A114" s="201"/>
      <c r="B114" s="202"/>
      <c r="C114" s="203"/>
      <c r="D114" s="156"/>
      <c r="E114" s="204"/>
      <c r="F114" s="6"/>
      <c r="G114" s="25"/>
      <c r="J114" s="6"/>
    </row>
    <row r="115" spans="1:11" ht="17.100000000000001" customHeight="1" x14ac:dyDescent="0.25">
      <c r="A115" s="201"/>
      <c r="B115" s="202"/>
      <c r="C115" s="203" t="s">
        <v>338</v>
      </c>
      <c r="D115" s="156"/>
      <c r="E115" s="204"/>
      <c r="F115" s="6"/>
      <c r="G115" s="25"/>
      <c r="J115" s="6"/>
    </row>
    <row r="116" spans="1:11" ht="17.100000000000001" customHeight="1" x14ac:dyDescent="0.25">
      <c r="A116" s="201" t="s">
        <v>339</v>
      </c>
      <c r="B116" s="202" t="s">
        <v>295</v>
      </c>
      <c r="C116" s="158" t="s">
        <v>340</v>
      </c>
      <c r="D116" s="156" t="s">
        <v>244</v>
      </c>
      <c r="E116" s="204">
        <v>60</v>
      </c>
      <c r="F116" s="6"/>
      <c r="G116" s="25"/>
      <c r="H116" s="129"/>
      <c r="J116" s="4">
        <v>2000.67</v>
      </c>
      <c r="K116" s="115">
        <f>E116*J116</f>
        <v>120040.20000000001</v>
      </c>
    </row>
    <row r="117" spans="1:11" ht="17.100000000000001" customHeight="1" x14ac:dyDescent="0.25">
      <c r="A117" s="201"/>
      <c r="B117" s="202"/>
      <c r="C117" s="158" t="s">
        <v>341</v>
      </c>
      <c r="D117" s="156"/>
      <c r="E117" s="204"/>
      <c r="F117" s="6"/>
      <c r="G117" s="25"/>
      <c r="H117" s="129"/>
      <c r="J117" s="240"/>
    </row>
    <row r="118" spans="1:11" ht="17.100000000000001" customHeight="1" thickBot="1" x14ac:dyDescent="0.3">
      <c r="A118" s="201"/>
      <c r="B118" s="202"/>
      <c r="C118" s="158"/>
      <c r="D118" s="156"/>
      <c r="E118" s="204"/>
      <c r="F118" s="6"/>
      <c r="G118" s="25"/>
    </row>
    <row r="119" spans="1:11" ht="24.9" customHeight="1" thickBot="1" x14ac:dyDescent="0.3">
      <c r="A119" s="467">
        <f>A183</f>
        <v>17</v>
      </c>
      <c r="B119" s="487"/>
      <c r="C119" s="487"/>
      <c r="D119" s="487"/>
      <c r="E119" s="487"/>
      <c r="F119" s="487"/>
      <c r="G119" s="76"/>
      <c r="J119" s="115">
        <f>SUM(J73:J118)</f>
        <v>28900.540000000008</v>
      </c>
    </row>
    <row r="120" spans="1:11" ht="24.9" customHeight="1" thickBot="1" x14ac:dyDescent="0.3">
      <c r="A120" s="431">
        <f>A58+1</f>
        <v>16</v>
      </c>
      <c r="B120" s="432"/>
      <c r="C120" s="432"/>
      <c r="D120" s="432"/>
      <c r="E120" s="432"/>
      <c r="F120" s="432"/>
      <c r="G120" s="433"/>
    </row>
    <row r="121" spans="1:11" x14ac:dyDescent="0.25">
      <c r="A121" s="141"/>
      <c r="B121" s="141"/>
      <c r="C121" s="141"/>
      <c r="D121" s="141"/>
      <c r="E121" s="141"/>
      <c r="F121" s="141"/>
      <c r="G121" s="141"/>
      <c r="H121" s="142"/>
      <c r="I121" s="142"/>
      <c r="J121" s="142"/>
    </row>
    <row r="122" spans="1:11" x14ac:dyDescent="0.25">
      <c r="A122" s="141"/>
      <c r="B122" s="141"/>
      <c r="C122" s="141"/>
      <c r="D122" s="141"/>
      <c r="E122" s="141"/>
      <c r="F122" s="141"/>
      <c r="G122" s="141"/>
      <c r="H122" s="142"/>
      <c r="I122" s="142"/>
      <c r="J122" s="142"/>
    </row>
    <row r="123" spans="1:11" x14ac:dyDescent="0.25">
      <c r="A123" s="141"/>
      <c r="B123" s="141"/>
      <c r="C123" s="141"/>
      <c r="D123" s="141"/>
      <c r="E123" s="141"/>
      <c r="F123" s="141"/>
      <c r="G123" s="141"/>
      <c r="H123" s="142"/>
      <c r="I123" s="142"/>
      <c r="J123" s="142"/>
    </row>
    <row r="124" spans="1:11" x14ac:dyDescent="0.25">
      <c r="A124" s="141"/>
      <c r="B124" s="141"/>
      <c r="C124" s="141"/>
      <c r="D124" s="141"/>
      <c r="E124" s="141"/>
      <c r="F124" s="141"/>
      <c r="G124" s="141"/>
      <c r="H124" s="142"/>
      <c r="I124" s="142"/>
      <c r="J124" s="142"/>
    </row>
    <row r="125" spans="1:11" ht="9.9" customHeight="1" thickBot="1" x14ac:dyDescent="0.3">
      <c r="A125" s="37"/>
      <c r="B125" s="37"/>
      <c r="C125" s="37"/>
      <c r="D125" s="37"/>
      <c r="E125" s="37"/>
      <c r="F125" s="37"/>
      <c r="G125" s="37"/>
    </row>
    <row r="126" spans="1:11" ht="18" customHeight="1" x14ac:dyDescent="0.25">
      <c r="A126" s="215" t="s">
        <v>2</v>
      </c>
      <c r="B126" s="217" t="s">
        <v>3</v>
      </c>
      <c r="C126" s="459" t="s">
        <v>4</v>
      </c>
      <c r="D126" s="461" t="s">
        <v>5</v>
      </c>
      <c r="E126" s="463" t="s">
        <v>6</v>
      </c>
      <c r="F126" s="465" t="s">
        <v>7</v>
      </c>
      <c r="G126" s="213" t="s">
        <v>8</v>
      </c>
    </row>
    <row r="127" spans="1:11" ht="18" customHeight="1" thickBot="1" x14ac:dyDescent="0.3">
      <c r="A127" s="216" t="s">
        <v>9</v>
      </c>
      <c r="B127" s="218" t="s">
        <v>10</v>
      </c>
      <c r="C127" s="460"/>
      <c r="D127" s="462"/>
      <c r="E127" s="464"/>
      <c r="F127" s="466"/>
      <c r="G127" s="214" t="s">
        <v>11</v>
      </c>
    </row>
    <row r="128" spans="1:11" ht="21.9" customHeight="1" x14ac:dyDescent="0.25">
      <c r="A128" s="45"/>
      <c r="B128" s="61" t="s">
        <v>12</v>
      </c>
      <c r="C128" s="62" t="s">
        <v>284</v>
      </c>
      <c r="D128" s="46"/>
      <c r="E128" s="46"/>
      <c r="F128" s="46"/>
      <c r="G128" s="47"/>
    </row>
    <row r="129" spans="1:11" ht="21.9" customHeight="1" x14ac:dyDescent="0.25">
      <c r="A129" s="45"/>
      <c r="B129" s="61" t="s">
        <v>71</v>
      </c>
      <c r="C129" s="64" t="str">
        <f>C8</f>
        <v xml:space="preserve">2,5 Mℓ capacity elevated water tower </v>
      </c>
      <c r="D129" s="46"/>
      <c r="E129" s="46"/>
      <c r="F129" s="46"/>
      <c r="G129" s="47"/>
    </row>
    <row r="130" spans="1:11" ht="15" customHeight="1" thickBot="1" x14ac:dyDescent="0.3">
      <c r="A130" s="45"/>
      <c r="B130" s="61"/>
      <c r="C130" s="123" t="str">
        <f>C9</f>
        <v>Drawing reference : T01 to T05</v>
      </c>
      <c r="D130" s="46"/>
      <c r="E130" s="46"/>
      <c r="F130" s="46"/>
      <c r="G130" s="47"/>
    </row>
    <row r="131" spans="1:11" ht="17.100000000000001" customHeight="1" thickBot="1" x14ac:dyDescent="0.3">
      <c r="A131" s="219">
        <f>A120</f>
        <v>16</v>
      </c>
      <c r="B131" s="220"/>
      <c r="C131" s="221"/>
      <c r="D131" s="220"/>
      <c r="E131" s="222"/>
      <c r="F131" s="223"/>
      <c r="G131" s="76"/>
    </row>
    <row r="132" spans="1:11" ht="17.100000000000001" customHeight="1" x14ac:dyDescent="0.25">
      <c r="A132" s="201"/>
      <c r="B132" s="202"/>
      <c r="C132" s="158"/>
      <c r="D132" s="156"/>
      <c r="E132" s="204"/>
      <c r="F132" s="6"/>
      <c r="G132" s="25"/>
    </row>
    <row r="133" spans="1:11" ht="17.100000000000001" customHeight="1" x14ac:dyDescent="0.25">
      <c r="A133" s="201" t="s">
        <v>342</v>
      </c>
      <c r="B133" s="202" t="s">
        <v>295</v>
      </c>
      <c r="C133" s="158" t="s">
        <v>343</v>
      </c>
      <c r="D133" s="156" t="s">
        <v>244</v>
      </c>
      <c r="E133" s="204">
        <v>4.5</v>
      </c>
      <c r="F133" s="6"/>
      <c r="G133" s="25"/>
      <c r="J133" s="4">
        <v>2000.67</v>
      </c>
      <c r="K133" s="115">
        <f>E133*J133</f>
        <v>9003.0149999999994</v>
      </c>
    </row>
    <row r="134" spans="1:11" ht="17.100000000000001" customHeight="1" x14ac:dyDescent="0.25">
      <c r="A134" s="201"/>
      <c r="B134" s="202"/>
      <c r="C134" s="158" t="s">
        <v>344</v>
      </c>
      <c r="D134" s="156"/>
      <c r="E134" s="204"/>
      <c r="F134" s="6"/>
      <c r="G134" s="25"/>
      <c r="J134" s="6"/>
    </row>
    <row r="135" spans="1:11" ht="17.100000000000001" customHeight="1" x14ac:dyDescent="0.25">
      <c r="A135" s="201"/>
      <c r="B135" s="202"/>
      <c r="C135" s="158"/>
      <c r="D135" s="156"/>
      <c r="E135" s="204"/>
      <c r="F135" s="6"/>
      <c r="G135" s="25"/>
      <c r="J135" s="6"/>
    </row>
    <row r="136" spans="1:11" ht="17.100000000000001" customHeight="1" x14ac:dyDescent="0.25">
      <c r="A136" s="201" t="s">
        <v>345</v>
      </c>
      <c r="B136" s="202" t="s">
        <v>295</v>
      </c>
      <c r="C136" s="158" t="s">
        <v>346</v>
      </c>
      <c r="D136" s="156" t="s">
        <v>244</v>
      </c>
      <c r="E136" s="204">
        <v>13</v>
      </c>
      <c r="F136" s="6"/>
      <c r="G136" s="25"/>
      <c r="J136" s="4">
        <v>2000.67</v>
      </c>
      <c r="K136" s="115">
        <f>E136*J136</f>
        <v>26008.71</v>
      </c>
    </row>
    <row r="137" spans="1:11" ht="17.100000000000001" customHeight="1" x14ac:dyDescent="0.25">
      <c r="A137" s="201"/>
      <c r="B137" s="202"/>
      <c r="C137" s="158" t="s">
        <v>347</v>
      </c>
      <c r="D137" s="156"/>
      <c r="E137" s="204"/>
      <c r="F137" s="6"/>
      <c r="G137" s="25"/>
      <c r="J137" s="6"/>
    </row>
    <row r="138" spans="1:11" ht="17.100000000000001" customHeight="1" x14ac:dyDescent="0.25">
      <c r="A138" s="201"/>
      <c r="B138" s="202"/>
      <c r="C138" s="158" t="s">
        <v>348</v>
      </c>
      <c r="D138" s="156"/>
      <c r="E138" s="204"/>
      <c r="F138" s="6"/>
      <c r="G138" s="25"/>
      <c r="J138" s="6"/>
    </row>
    <row r="139" spans="1:11" ht="17.100000000000001" customHeight="1" x14ac:dyDescent="0.25">
      <c r="A139" s="201"/>
      <c r="B139" s="202"/>
      <c r="C139" s="158"/>
      <c r="D139" s="156"/>
      <c r="E139" s="204"/>
      <c r="F139" s="6"/>
      <c r="G139" s="25"/>
      <c r="J139" s="6"/>
    </row>
    <row r="140" spans="1:11" ht="17.100000000000001" customHeight="1" x14ac:dyDescent="0.25">
      <c r="A140" s="201" t="s">
        <v>349</v>
      </c>
      <c r="B140" s="202" t="s">
        <v>295</v>
      </c>
      <c r="C140" s="158" t="s">
        <v>350</v>
      </c>
      <c r="D140" s="156" t="s">
        <v>244</v>
      </c>
      <c r="E140" s="204">
        <v>11</v>
      </c>
      <c r="F140" s="6"/>
      <c r="G140" s="25"/>
      <c r="J140" s="4">
        <v>2000.67</v>
      </c>
      <c r="K140" s="115">
        <f>E140*J140</f>
        <v>22007.370000000003</v>
      </c>
    </row>
    <row r="141" spans="1:11" ht="17.100000000000001" customHeight="1" x14ac:dyDescent="0.25">
      <c r="A141" s="201"/>
      <c r="B141" s="202"/>
      <c r="C141" s="158" t="s">
        <v>351</v>
      </c>
      <c r="D141" s="156"/>
      <c r="E141" s="204"/>
      <c r="F141" s="6"/>
      <c r="G141" s="25"/>
      <c r="J141" s="6"/>
    </row>
    <row r="142" spans="1:11" ht="17.100000000000001" customHeight="1" x14ac:dyDescent="0.25">
      <c r="A142" s="201"/>
      <c r="B142" s="202"/>
      <c r="C142" s="158"/>
      <c r="D142" s="156"/>
      <c r="E142" s="204"/>
      <c r="F142" s="6"/>
      <c r="G142" s="25"/>
      <c r="J142" s="6"/>
    </row>
    <row r="143" spans="1:11" ht="17.100000000000001" customHeight="1" x14ac:dyDescent="0.25">
      <c r="A143" s="201"/>
      <c r="B143" s="202"/>
      <c r="C143" s="158" t="s">
        <v>352</v>
      </c>
      <c r="D143" s="156"/>
      <c r="E143" s="204"/>
      <c r="F143" s="6"/>
      <c r="G143" s="25"/>
      <c r="J143" s="6"/>
    </row>
    <row r="144" spans="1:11" ht="17.100000000000001" customHeight="1" x14ac:dyDescent="0.25">
      <c r="A144" s="201" t="s">
        <v>353</v>
      </c>
      <c r="B144" s="202" t="s">
        <v>295</v>
      </c>
      <c r="C144" s="158" t="s">
        <v>354</v>
      </c>
      <c r="D144" s="156" t="s">
        <v>244</v>
      </c>
      <c r="E144" s="204">
        <v>185</v>
      </c>
      <c r="F144" s="6"/>
      <c r="G144" s="25"/>
      <c r="J144" s="4">
        <v>1893.38</v>
      </c>
      <c r="K144" s="115">
        <f>E144*J144</f>
        <v>350275.30000000005</v>
      </c>
    </row>
    <row r="145" spans="1:11" ht="17.100000000000001" customHeight="1" x14ac:dyDescent="0.25">
      <c r="A145" s="201"/>
      <c r="B145" s="202"/>
      <c r="C145" s="158" t="s">
        <v>355</v>
      </c>
      <c r="D145" s="156"/>
      <c r="E145" s="204"/>
      <c r="F145" s="6"/>
      <c r="G145" s="25"/>
      <c r="J145" s="6"/>
    </row>
    <row r="146" spans="1:11" ht="17.100000000000001" customHeight="1" x14ac:dyDescent="0.25">
      <c r="A146" s="201"/>
      <c r="B146" s="202"/>
      <c r="C146" s="158"/>
      <c r="D146" s="156"/>
      <c r="E146" s="204"/>
      <c r="F146" s="6"/>
      <c r="G146" s="25"/>
      <c r="I146" s="128"/>
      <c r="J146" s="6"/>
    </row>
    <row r="147" spans="1:11" ht="17.100000000000001" customHeight="1" x14ac:dyDescent="0.25">
      <c r="A147" s="201" t="s">
        <v>356</v>
      </c>
      <c r="B147" s="202" t="s">
        <v>357</v>
      </c>
      <c r="C147" s="158" t="s">
        <v>358</v>
      </c>
      <c r="D147" s="156"/>
      <c r="E147" s="204"/>
      <c r="F147" s="6"/>
      <c r="G147" s="25"/>
      <c r="J147" s="6"/>
    </row>
    <row r="148" spans="1:11" ht="17.100000000000001" customHeight="1" x14ac:dyDescent="0.25">
      <c r="A148" s="201"/>
      <c r="B148" s="202"/>
      <c r="C148" s="158" t="s">
        <v>359</v>
      </c>
      <c r="D148" s="156" t="s">
        <v>244</v>
      </c>
      <c r="E148" s="204">
        <v>1500</v>
      </c>
      <c r="F148" s="6"/>
      <c r="G148" s="25"/>
      <c r="I148" s="128">
        <v>0</v>
      </c>
      <c r="J148" s="4">
        <v>380.54</v>
      </c>
      <c r="K148" s="115">
        <f>E148*J148</f>
        <v>570810</v>
      </c>
    </row>
    <row r="149" spans="1:11" ht="17.100000000000001" customHeight="1" x14ac:dyDescent="0.25">
      <c r="A149" s="201"/>
      <c r="B149" s="202"/>
      <c r="C149" s="158" t="s">
        <v>360</v>
      </c>
      <c r="D149" s="156"/>
      <c r="E149" s="204"/>
      <c r="F149" s="6"/>
      <c r="G149" s="25"/>
    </row>
    <row r="150" spans="1:11" ht="17.100000000000001" customHeight="1" x14ac:dyDescent="0.25">
      <c r="A150" s="104">
        <v>3.3</v>
      </c>
      <c r="B150" s="105"/>
      <c r="C150" s="106" t="s">
        <v>361</v>
      </c>
      <c r="D150" s="107"/>
      <c r="E150" s="108"/>
      <c r="F150" s="109"/>
      <c r="G150" s="110"/>
    </row>
    <row r="151" spans="1:11" ht="17.100000000000001" customHeight="1" x14ac:dyDescent="0.25">
      <c r="A151" s="201"/>
      <c r="B151" s="202"/>
      <c r="C151" s="158"/>
      <c r="D151" s="156"/>
      <c r="E151" s="204"/>
      <c r="F151" s="6"/>
      <c r="G151" s="25"/>
    </row>
    <row r="152" spans="1:11" ht="17.100000000000001" customHeight="1" x14ac:dyDescent="0.25">
      <c r="A152" s="201" t="s">
        <v>362</v>
      </c>
      <c r="B152" s="202" t="s">
        <v>363</v>
      </c>
      <c r="C152" s="158" t="s">
        <v>364</v>
      </c>
      <c r="D152" s="156" t="s">
        <v>365</v>
      </c>
      <c r="E152" s="204">
        <v>24000</v>
      </c>
      <c r="F152" s="6"/>
      <c r="G152" s="25"/>
      <c r="J152" s="7">
        <v>21</v>
      </c>
      <c r="K152" s="115">
        <f>E152*J152</f>
        <v>504000</v>
      </c>
    </row>
    <row r="153" spans="1:11" ht="17.100000000000001" customHeight="1" x14ac:dyDescent="0.25">
      <c r="A153" s="201"/>
      <c r="B153" s="202"/>
      <c r="C153" s="158"/>
      <c r="D153" s="156"/>
      <c r="E153" s="204"/>
      <c r="F153" s="6"/>
      <c r="G153" s="25"/>
      <c r="J153" s="7"/>
    </row>
    <row r="154" spans="1:11" ht="17.100000000000001" customHeight="1" x14ac:dyDescent="0.25">
      <c r="A154" s="201" t="s">
        <v>366</v>
      </c>
      <c r="B154" s="202" t="s">
        <v>363</v>
      </c>
      <c r="C154" s="158" t="s">
        <v>367</v>
      </c>
      <c r="D154" s="156" t="s">
        <v>365</v>
      </c>
      <c r="E154" s="204">
        <v>24700</v>
      </c>
      <c r="F154" s="6"/>
      <c r="G154" s="25"/>
      <c r="J154" s="7">
        <v>21</v>
      </c>
      <c r="K154" s="115">
        <f>E154*J154</f>
        <v>518700</v>
      </c>
    </row>
    <row r="155" spans="1:11" ht="17.100000000000001" customHeight="1" x14ac:dyDescent="0.25">
      <c r="A155" s="201"/>
      <c r="B155" s="202"/>
      <c r="C155" s="158"/>
      <c r="D155" s="156"/>
      <c r="E155" s="204"/>
      <c r="F155" s="6"/>
      <c r="G155" s="25"/>
      <c r="J155" s="7"/>
    </row>
    <row r="156" spans="1:11" ht="17.100000000000001" customHeight="1" x14ac:dyDescent="0.25">
      <c r="A156" s="201" t="s">
        <v>368</v>
      </c>
      <c r="B156" s="202" t="s">
        <v>363</v>
      </c>
      <c r="C156" s="158" t="s">
        <v>369</v>
      </c>
      <c r="D156" s="156" t="s">
        <v>365</v>
      </c>
      <c r="E156" s="204">
        <v>22200</v>
      </c>
      <c r="F156" s="6"/>
      <c r="G156" s="25"/>
      <c r="J156" s="7">
        <v>21</v>
      </c>
      <c r="K156" s="115">
        <f>E156*J156</f>
        <v>466200</v>
      </c>
    </row>
    <row r="157" spans="1:11" ht="17.100000000000001" customHeight="1" x14ac:dyDescent="0.25">
      <c r="A157" s="201"/>
      <c r="B157" s="202"/>
      <c r="C157" s="158"/>
      <c r="D157" s="156"/>
      <c r="E157" s="204"/>
      <c r="F157" s="6"/>
      <c r="G157" s="25"/>
      <c r="J157" s="7"/>
    </row>
    <row r="158" spans="1:11" ht="17.100000000000001" customHeight="1" x14ac:dyDescent="0.25">
      <c r="A158" s="201" t="s">
        <v>370</v>
      </c>
      <c r="B158" s="202" t="s">
        <v>363</v>
      </c>
      <c r="C158" s="158" t="s">
        <v>371</v>
      </c>
      <c r="D158" s="156" t="s">
        <v>365</v>
      </c>
      <c r="E158" s="204">
        <v>8000</v>
      </c>
      <c r="F158" s="6"/>
      <c r="G158" s="25"/>
      <c r="J158" s="7">
        <v>21</v>
      </c>
      <c r="K158" s="115">
        <f>E158*J158</f>
        <v>168000</v>
      </c>
    </row>
    <row r="159" spans="1:11" ht="17.100000000000001" customHeight="1" x14ac:dyDescent="0.25">
      <c r="A159" s="201"/>
      <c r="B159" s="202"/>
      <c r="C159" s="158"/>
      <c r="D159" s="156"/>
      <c r="E159" s="204"/>
      <c r="F159" s="6"/>
      <c r="G159" s="25"/>
      <c r="J159" s="7"/>
    </row>
    <row r="160" spans="1:11" ht="17.100000000000001" customHeight="1" x14ac:dyDescent="0.25">
      <c r="A160" s="201" t="s">
        <v>372</v>
      </c>
      <c r="B160" s="202" t="s">
        <v>363</v>
      </c>
      <c r="C160" s="158" t="s">
        <v>373</v>
      </c>
      <c r="D160" s="156" t="s">
        <v>365</v>
      </c>
      <c r="E160" s="204">
        <v>30000</v>
      </c>
      <c r="F160" s="6"/>
      <c r="G160" s="25"/>
      <c r="J160" s="7">
        <v>21</v>
      </c>
      <c r="K160" s="115">
        <f>E160*J160</f>
        <v>630000</v>
      </c>
    </row>
    <row r="161" spans="1:11" ht="17.100000000000001" customHeight="1" x14ac:dyDescent="0.25">
      <c r="A161" s="201"/>
      <c r="B161" s="202"/>
      <c r="C161" s="158"/>
      <c r="D161" s="156"/>
      <c r="E161" s="204"/>
      <c r="F161" s="6"/>
      <c r="G161" s="25"/>
      <c r="J161" s="7"/>
    </row>
    <row r="162" spans="1:11" ht="17.100000000000001" customHeight="1" x14ac:dyDescent="0.25">
      <c r="A162" s="201" t="s">
        <v>374</v>
      </c>
      <c r="B162" s="202" t="s">
        <v>363</v>
      </c>
      <c r="C162" s="158" t="s">
        <v>375</v>
      </c>
      <c r="D162" s="156" t="s">
        <v>365</v>
      </c>
      <c r="E162" s="204">
        <v>15000</v>
      </c>
      <c r="F162" s="6"/>
      <c r="G162" s="25"/>
      <c r="J162" s="7">
        <v>21</v>
      </c>
      <c r="K162" s="115">
        <f>E162*J162</f>
        <v>315000</v>
      </c>
    </row>
    <row r="163" spans="1:11" ht="17.100000000000001" customHeight="1" x14ac:dyDescent="0.25">
      <c r="A163" s="201"/>
      <c r="B163" s="202"/>
      <c r="C163" s="158"/>
      <c r="D163" s="156"/>
      <c r="E163" s="204"/>
      <c r="F163" s="6"/>
      <c r="G163" s="25"/>
      <c r="J163" s="6"/>
    </row>
    <row r="164" spans="1:11" ht="17.100000000000001" customHeight="1" x14ac:dyDescent="0.25">
      <c r="A164" s="201" t="s">
        <v>376</v>
      </c>
      <c r="B164" s="202" t="s">
        <v>363</v>
      </c>
      <c r="C164" s="158" t="s">
        <v>377</v>
      </c>
      <c r="D164" s="156" t="s">
        <v>365</v>
      </c>
      <c r="E164" s="204">
        <v>1000</v>
      </c>
      <c r="F164" s="6"/>
      <c r="G164" s="25"/>
      <c r="I164" s="129">
        <f>SUM(E152:E164)</f>
        <v>124900</v>
      </c>
      <c r="J164" s="7">
        <v>21</v>
      </c>
      <c r="K164" s="115">
        <f>E164*J164</f>
        <v>21000</v>
      </c>
    </row>
    <row r="165" spans="1:11" ht="17.100000000000001" customHeight="1" x14ac:dyDescent="0.25">
      <c r="A165" s="201"/>
      <c r="B165" s="202"/>
      <c r="C165" s="158"/>
      <c r="D165" s="156"/>
      <c r="F165" s="6"/>
      <c r="G165" s="25"/>
      <c r="J165" s="7"/>
    </row>
    <row r="166" spans="1:11" ht="17.100000000000001" customHeight="1" x14ac:dyDescent="0.25">
      <c r="A166" s="201"/>
      <c r="B166" s="202"/>
      <c r="C166" s="158"/>
      <c r="D166" s="156"/>
      <c r="E166" s="204"/>
      <c r="F166" s="6"/>
      <c r="G166" s="25"/>
      <c r="J166" s="6"/>
    </row>
    <row r="167" spans="1:11" ht="17.100000000000001" customHeight="1" x14ac:dyDescent="0.25">
      <c r="A167" s="201"/>
      <c r="B167" s="202"/>
      <c r="C167" s="158"/>
      <c r="D167" s="156"/>
      <c r="E167" s="204"/>
      <c r="F167" s="6"/>
      <c r="G167" s="25"/>
      <c r="J167" s="7"/>
    </row>
    <row r="168" spans="1:11" ht="17.100000000000001" customHeight="1" x14ac:dyDescent="0.25">
      <c r="A168" s="201"/>
      <c r="B168" s="202"/>
      <c r="C168" s="158"/>
      <c r="D168" s="156"/>
      <c r="E168" s="204"/>
      <c r="F168" s="6"/>
      <c r="G168" s="25"/>
      <c r="J168" s="333"/>
    </row>
    <row r="169" spans="1:11" ht="17.100000000000001" customHeight="1" x14ac:dyDescent="0.25">
      <c r="A169" s="201"/>
      <c r="B169" s="202"/>
      <c r="C169" s="158"/>
      <c r="D169" s="156"/>
      <c r="E169" s="204"/>
      <c r="F169" s="6"/>
      <c r="G169" s="25"/>
    </row>
    <row r="170" spans="1:11" ht="17.100000000000001" customHeight="1" x14ac:dyDescent="0.25">
      <c r="A170" s="201"/>
      <c r="B170" s="202"/>
      <c r="C170" s="158"/>
      <c r="D170" s="156"/>
      <c r="E170" s="204"/>
      <c r="F170" s="6"/>
      <c r="G170" s="25"/>
    </row>
    <row r="171" spans="1:11" ht="17.100000000000001" customHeight="1" x14ac:dyDescent="0.25">
      <c r="A171" s="201"/>
      <c r="B171" s="202"/>
      <c r="C171" s="158"/>
      <c r="D171" s="156"/>
      <c r="E171" s="204"/>
      <c r="F171" s="6"/>
      <c r="G171" s="25"/>
    </row>
    <row r="172" spans="1:11" ht="17.100000000000001" customHeight="1" x14ac:dyDescent="0.25">
      <c r="A172" s="201"/>
      <c r="B172" s="202"/>
      <c r="C172" s="158"/>
      <c r="D172" s="156"/>
      <c r="E172" s="204"/>
      <c r="F172" s="6"/>
      <c r="G172" s="25"/>
    </row>
    <row r="173" spans="1:11" ht="17.100000000000001" customHeight="1" x14ac:dyDescent="0.25">
      <c r="A173" s="201"/>
      <c r="B173" s="202"/>
      <c r="C173" s="158"/>
      <c r="D173" s="156"/>
      <c r="E173" s="204"/>
      <c r="F173" s="6"/>
      <c r="G173" s="25"/>
    </row>
    <row r="174" spans="1:11" ht="17.100000000000001" customHeight="1" x14ac:dyDescent="0.25">
      <c r="A174" s="201"/>
      <c r="B174" s="202"/>
      <c r="C174" s="158"/>
      <c r="D174" s="156"/>
      <c r="E174" s="204"/>
      <c r="F174" s="6"/>
      <c r="G174" s="25"/>
    </row>
    <row r="175" spans="1:11" ht="17.100000000000001" customHeight="1" x14ac:dyDescent="0.25">
      <c r="A175" s="201"/>
      <c r="B175" s="202"/>
      <c r="C175" s="158"/>
      <c r="D175" s="156"/>
      <c r="E175" s="204"/>
      <c r="F175" s="6"/>
      <c r="G175" s="25"/>
    </row>
    <row r="176" spans="1:11" ht="17.100000000000001" customHeight="1" x14ac:dyDescent="0.25">
      <c r="A176" s="201"/>
      <c r="B176" s="202"/>
      <c r="C176" s="158"/>
      <c r="D176" s="156"/>
      <c r="E176" s="204"/>
      <c r="F176" s="6"/>
      <c r="G176" s="25"/>
    </row>
    <row r="177" spans="1:11" ht="17.100000000000001" customHeight="1" x14ac:dyDescent="0.25">
      <c r="A177" s="201"/>
      <c r="B177" s="202"/>
      <c r="C177" s="158"/>
      <c r="D177" s="156"/>
      <c r="E177" s="204"/>
      <c r="F177" s="6"/>
      <c r="G177" s="25"/>
    </row>
    <row r="178" spans="1:11" ht="17.100000000000001" customHeight="1" x14ac:dyDescent="0.25">
      <c r="A178" s="201"/>
      <c r="B178" s="202"/>
      <c r="C178" s="158"/>
      <c r="D178" s="156"/>
      <c r="E178" s="204"/>
      <c r="F178" s="6"/>
      <c r="G178" s="25"/>
    </row>
    <row r="179" spans="1:11" ht="17.100000000000001" customHeight="1" x14ac:dyDescent="0.25">
      <c r="A179" s="201"/>
      <c r="B179" s="202"/>
      <c r="C179" s="158"/>
      <c r="D179" s="156"/>
      <c r="E179" s="204"/>
      <c r="F179" s="6"/>
      <c r="G179" s="25"/>
    </row>
    <row r="180" spans="1:11" ht="17.100000000000001" customHeight="1" x14ac:dyDescent="0.25">
      <c r="A180" s="201"/>
      <c r="B180" s="202"/>
      <c r="C180" s="158"/>
      <c r="D180" s="156"/>
      <c r="E180" s="204"/>
      <c r="F180" s="6"/>
      <c r="G180" s="25"/>
      <c r="I180" s="129"/>
    </row>
    <row r="181" spans="1:11" ht="17.100000000000001" customHeight="1" thickBot="1" x14ac:dyDescent="0.3">
      <c r="A181" s="201"/>
      <c r="B181" s="202"/>
      <c r="C181" s="158"/>
      <c r="D181" s="156"/>
      <c r="E181" s="204"/>
      <c r="F181" s="6"/>
      <c r="G181" s="25"/>
    </row>
    <row r="182" spans="1:11" ht="24.9" customHeight="1" thickBot="1" x14ac:dyDescent="0.3">
      <c r="A182" s="467">
        <f>A183+1</f>
        <v>18</v>
      </c>
      <c r="B182" s="487"/>
      <c r="C182" s="487"/>
      <c r="D182" s="487"/>
      <c r="E182" s="487"/>
      <c r="F182" s="487"/>
      <c r="G182" s="76"/>
    </row>
    <row r="183" spans="1:11" ht="24.9" customHeight="1" thickBot="1" x14ac:dyDescent="0.3">
      <c r="A183" s="431">
        <f>A120+1</f>
        <v>17</v>
      </c>
      <c r="B183" s="432"/>
      <c r="C183" s="432"/>
      <c r="D183" s="432"/>
      <c r="E183" s="432"/>
      <c r="F183" s="432"/>
      <c r="G183" s="433"/>
      <c r="K183" s="115">
        <f>SUM(K133:K182)</f>
        <v>3601004.395</v>
      </c>
    </row>
    <row r="184" spans="1:11" x14ac:dyDescent="0.25">
      <c r="A184" s="141"/>
      <c r="B184" s="141"/>
      <c r="C184" s="141"/>
      <c r="D184" s="141"/>
      <c r="E184" s="141"/>
      <c r="F184" s="141"/>
      <c r="G184" s="141"/>
      <c r="H184" s="142"/>
      <c r="I184" s="142"/>
      <c r="J184" s="142"/>
    </row>
    <row r="185" spans="1:11" x14ac:dyDescent="0.25">
      <c r="A185" s="141"/>
      <c r="B185" s="141"/>
      <c r="C185" s="141"/>
      <c r="D185" s="141"/>
      <c r="E185" s="141"/>
      <c r="F185" s="141"/>
      <c r="G185" s="141"/>
      <c r="H185" s="142"/>
      <c r="I185" s="142"/>
      <c r="J185" s="142"/>
    </row>
    <row r="186" spans="1:11" x14ac:dyDescent="0.25">
      <c r="A186" s="141"/>
      <c r="B186" s="141"/>
      <c r="C186" s="141"/>
      <c r="D186" s="141"/>
      <c r="E186" s="141"/>
      <c r="F186" s="141"/>
      <c r="G186" s="141"/>
      <c r="H186" s="142"/>
      <c r="I186" s="142"/>
      <c r="J186" s="142"/>
    </row>
    <row r="187" spans="1:11" x14ac:dyDescent="0.25">
      <c r="A187" s="141"/>
      <c r="B187" s="141"/>
      <c r="C187" s="141"/>
      <c r="D187" s="141"/>
      <c r="E187" s="141"/>
      <c r="F187" s="141"/>
      <c r="G187" s="141"/>
      <c r="H187" s="142"/>
      <c r="I187" s="142"/>
      <c r="J187" s="142"/>
    </row>
    <row r="188" spans="1:11" ht="9.9" customHeight="1" thickBot="1" x14ac:dyDescent="0.3">
      <c r="A188" s="37"/>
      <c r="B188" s="37"/>
      <c r="C188" s="37"/>
      <c r="D188" s="37"/>
      <c r="E188" s="59"/>
      <c r="F188" s="37"/>
      <c r="G188" s="37"/>
    </row>
    <row r="189" spans="1:11" ht="18" customHeight="1" x14ac:dyDescent="0.25">
      <c r="A189" s="215" t="s">
        <v>2</v>
      </c>
      <c r="B189" s="217" t="s">
        <v>3</v>
      </c>
      <c r="C189" s="459" t="s">
        <v>4</v>
      </c>
      <c r="D189" s="461" t="s">
        <v>5</v>
      </c>
      <c r="E189" s="463" t="s">
        <v>6</v>
      </c>
      <c r="F189" s="465" t="s">
        <v>7</v>
      </c>
      <c r="G189" s="213" t="s">
        <v>8</v>
      </c>
    </row>
    <row r="190" spans="1:11" ht="18" customHeight="1" thickBot="1" x14ac:dyDescent="0.3">
      <c r="A190" s="216" t="s">
        <v>9</v>
      </c>
      <c r="B190" s="218" t="s">
        <v>10</v>
      </c>
      <c r="C190" s="460"/>
      <c r="D190" s="462"/>
      <c r="E190" s="464"/>
      <c r="F190" s="466"/>
      <c r="G190" s="214" t="s">
        <v>11</v>
      </c>
    </row>
    <row r="191" spans="1:11" ht="21.9" customHeight="1" x14ac:dyDescent="0.25">
      <c r="A191" s="45"/>
      <c r="B191" s="61" t="s">
        <v>12</v>
      </c>
      <c r="C191" s="62" t="s">
        <v>284</v>
      </c>
      <c r="D191" s="46"/>
      <c r="E191" s="63"/>
      <c r="F191" s="46"/>
      <c r="G191" s="47"/>
    </row>
    <row r="192" spans="1:11" ht="21.9" customHeight="1" x14ac:dyDescent="0.25">
      <c r="A192" s="45"/>
      <c r="B192" s="61" t="s">
        <v>71</v>
      </c>
      <c r="C192" s="64" t="str">
        <f>C129</f>
        <v xml:space="preserve">2,5 Mℓ capacity elevated water tower </v>
      </c>
      <c r="D192" s="46"/>
      <c r="E192" s="63"/>
      <c r="F192" s="46"/>
      <c r="G192" s="47"/>
    </row>
    <row r="193" spans="1:11" ht="15" customHeight="1" thickBot="1" x14ac:dyDescent="0.3">
      <c r="A193" s="45"/>
      <c r="B193" s="61"/>
      <c r="C193" s="123" t="str">
        <f>C130</f>
        <v>Drawing reference : T01 to T05</v>
      </c>
      <c r="D193" s="46"/>
      <c r="E193" s="63"/>
      <c r="F193" s="46"/>
      <c r="G193" s="47"/>
    </row>
    <row r="194" spans="1:11" ht="17.100000000000001" customHeight="1" thickBot="1" x14ac:dyDescent="0.3">
      <c r="A194" s="219">
        <f>A183</f>
        <v>17</v>
      </c>
      <c r="B194" s="220"/>
      <c r="C194" s="221"/>
      <c r="D194" s="220"/>
      <c r="E194" s="385"/>
      <c r="F194" s="223"/>
      <c r="G194" s="76"/>
    </row>
    <row r="195" spans="1:11" ht="17.100000000000001" customHeight="1" x14ac:dyDescent="0.25">
      <c r="A195" s="378"/>
      <c r="B195" s="379"/>
      <c r="C195" s="380"/>
      <c r="D195" s="381"/>
      <c r="E195" s="382"/>
      <c r="F195" s="383"/>
      <c r="G195" s="384"/>
    </row>
    <row r="196" spans="1:11" ht="17.100000000000001" customHeight="1" x14ac:dyDescent="0.25">
      <c r="A196" s="104">
        <v>3.4</v>
      </c>
      <c r="B196" s="105"/>
      <c r="C196" s="106" t="s">
        <v>378</v>
      </c>
      <c r="D196" s="107"/>
      <c r="E196" s="108"/>
      <c r="F196" s="109"/>
      <c r="G196" s="110"/>
    </row>
    <row r="197" spans="1:11" ht="17.100000000000001" customHeight="1" x14ac:dyDescent="0.25">
      <c r="A197" s="201" t="s">
        <v>379</v>
      </c>
      <c r="B197" s="202" t="s">
        <v>380</v>
      </c>
      <c r="C197" s="158" t="s">
        <v>381</v>
      </c>
      <c r="D197" s="156" t="s">
        <v>239</v>
      </c>
      <c r="E197" s="204">
        <v>40</v>
      </c>
      <c r="F197" s="6"/>
      <c r="G197" s="25"/>
      <c r="J197" s="8">
        <v>426.31</v>
      </c>
      <c r="K197" s="115">
        <f>E197*J197</f>
        <v>17052.400000000001</v>
      </c>
    </row>
    <row r="198" spans="1:11" ht="17.100000000000001" customHeight="1" x14ac:dyDescent="0.25">
      <c r="A198" s="201"/>
      <c r="B198" s="202"/>
      <c r="C198" s="158" t="s">
        <v>382</v>
      </c>
      <c r="D198" s="156"/>
      <c r="E198" s="204"/>
      <c r="F198" s="6"/>
      <c r="G198" s="25"/>
      <c r="J198" s="9"/>
    </row>
    <row r="199" spans="1:11" ht="17.100000000000001" customHeight="1" x14ac:dyDescent="0.25">
      <c r="A199" s="201" t="s">
        <v>383</v>
      </c>
      <c r="B199" s="202" t="s">
        <v>380</v>
      </c>
      <c r="C199" s="158" t="s">
        <v>384</v>
      </c>
      <c r="D199" s="156" t="s">
        <v>239</v>
      </c>
      <c r="E199" s="204">
        <v>364</v>
      </c>
      <c r="F199" s="6"/>
      <c r="G199" s="25"/>
      <c r="J199" s="10">
        <v>426.31</v>
      </c>
      <c r="K199" s="115">
        <f>E199*J199</f>
        <v>155176.84</v>
      </c>
    </row>
    <row r="200" spans="1:11" ht="17.100000000000001" customHeight="1" x14ac:dyDescent="0.25">
      <c r="A200" s="201"/>
      <c r="B200" s="202"/>
      <c r="C200" s="158" t="s">
        <v>385</v>
      </c>
      <c r="D200" s="156"/>
      <c r="E200" s="204"/>
      <c r="F200" s="6"/>
      <c r="G200" s="25"/>
      <c r="J200" s="9"/>
    </row>
    <row r="201" spans="1:11" ht="17.100000000000001" customHeight="1" x14ac:dyDescent="0.25">
      <c r="A201" s="201" t="s">
        <v>386</v>
      </c>
      <c r="B201" s="202" t="s">
        <v>380</v>
      </c>
      <c r="C201" s="158" t="s">
        <v>387</v>
      </c>
      <c r="D201" s="156" t="s">
        <v>239</v>
      </c>
      <c r="E201" s="204">
        <v>12.8</v>
      </c>
      <c r="F201" s="6"/>
      <c r="G201" s="25"/>
      <c r="J201" s="10">
        <v>426.31</v>
      </c>
      <c r="K201" s="115">
        <f>E201*J201</f>
        <v>5456.768</v>
      </c>
    </row>
    <row r="202" spans="1:11" ht="17.100000000000001" customHeight="1" x14ac:dyDescent="0.25">
      <c r="A202" s="201"/>
      <c r="B202" s="202"/>
      <c r="C202" s="158" t="s">
        <v>388</v>
      </c>
      <c r="D202" s="156"/>
      <c r="E202" s="204"/>
      <c r="F202" s="6"/>
      <c r="G202" s="25"/>
      <c r="J202" s="9"/>
    </row>
    <row r="203" spans="1:11" ht="17.100000000000001" customHeight="1" x14ac:dyDescent="0.25">
      <c r="A203" s="201" t="s">
        <v>389</v>
      </c>
      <c r="B203" s="202" t="s">
        <v>380</v>
      </c>
      <c r="C203" s="158" t="s">
        <v>390</v>
      </c>
      <c r="D203" s="156" t="s">
        <v>239</v>
      </c>
      <c r="E203" s="204">
        <v>886</v>
      </c>
      <c r="F203" s="6"/>
      <c r="G203" s="25"/>
      <c r="J203" s="10">
        <v>494.58</v>
      </c>
      <c r="K203" s="115">
        <f>E203*J203</f>
        <v>438197.88</v>
      </c>
    </row>
    <row r="204" spans="1:11" ht="17.100000000000001" customHeight="1" x14ac:dyDescent="0.25">
      <c r="A204" s="201"/>
      <c r="B204" s="202"/>
      <c r="C204" s="158" t="s">
        <v>391</v>
      </c>
      <c r="D204" s="156"/>
      <c r="E204" s="204"/>
      <c r="F204" s="6"/>
      <c r="G204" s="25"/>
      <c r="J204" s="9"/>
    </row>
    <row r="205" spans="1:11" ht="17.100000000000001" customHeight="1" x14ac:dyDescent="0.25">
      <c r="A205" s="201"/>
      <c r="B205" s="202"/>
      <c r="C205" s="158" t="s">
        <v>392</v>
      </c>
      <c r="D205" s="156"/>
      <c r="E205" s="204"/>
      <c r="F205" s="6"/>
      <c r="G205" s="25"/>
      <c r="J205" s="9"/>
    </row>
    <row r="206" spans="1:11" ht="17.100000000000001" customHeight="1" x14ac:dyDescent="0.25">
      <c r="A206" s="201" t="s">
        <v>393</v>
      </c>
      <c r="B206" s="202" t="s">
        <v>380</v>
      </c>
      <c r="C206" s="158" t="s">
        <v>394</v>
      </c>
      <c r="D206" s="156" t="s">
        <v>239</v>
      </c>
      <c r="E206" s="204">
        <v>347</v>
      </c>
      <c r="F206" s="6"/>
      <c r="G206" s="25"/>
      <c r="J206" s="10">
        <v>851.82</v>
      </c>
      <c r="K206" s="115">
        <f>E206*J206</f>
        <v>295581.54000000004</v>
      </c>
    </row>
    <row r="207" spans="1:11" ht="17.100000000000001" customHeight="1" x14ac:dyDescent="0.25">
      <c r="A207" s="201"/>
      <c r="B207" s="202"/>
      <c r="C207" s="158" t="s">
        <v>395</v>
      </c>
      <c r="D207" s="156"/>
      <c r="E207" s="204"/>
      <c r="F207" s="6"/>
      <c r="G207" s="25"/>
      <c r="J207" s="9"/>
    </row>
    <row r="208" spans="1:11" ht="17.100000000000001" customHeight="1" x14ac:dyDescent="0.25">
      <c r="A208" s="201" t="s">
        <v>396</v>
      </c>
      <c r="B208" s="202" t="s">
        <v>380</v>
      </c>
      <c r="C208" s="158" t="s">
        <v>397</v>
      </c>
      <c r="D208" s="156" t="s">
        <v>239</v>
      </c>
      <c r="E208" s="204">
        <v>400</v>
      </c>
      <c r="F208" s="6"/>
      <c r="G208" s="25"/>
      <c r="J208" s="10">
        <v>851.82</v>
      </c>
      <c r="K208" s="115">
        <f>E208*J208</f>
        <v>340728</v>
      </c>
    </row>
    <row r="209" spans="1:11" ht="17.100000000000001" customHeight="1" x14ac:dyDescent="0.25">
      <c r="A209" s="201"/>
      <c r="B209" s="202"/>
      <c r="C209" s="158" t="s">
        <v>398</v>
      </c>
      <c r="D209" s="156"/>
      <c r="E209" s="204"/>
      <c r="F209" s="6"/>
      <c r="G209" s="25"/>
      <c r="J209" s="9"/>
    </row>
    <row r="210" spans="1:11" ht="17.100000000000001" customHeight="1" x14ac:dyDescent="0.25">
      <c r="A210" s="201" t="s">
        <v>399</v>
      </c>
      <c r="B210" s="202" t="s">
        <v>380</v>
      </c>
      <c r="C210" s="158" t="s">
        <v>400</v>
      </c>
      <c r="D210" s="156" t="s">
        <v>239</v>
      </c>
      <c r="E210" s="204">
        <v>64</v>
      </c>
      <c r="F210" s="6"/>
      <c r="G210" s="25"/>
      <c r="J210" s="10">
        <v>1064.82</v>
      </c>
      <c r="K210" s="115">
        <f>E210*J210</f>
        <v>68148.479999999996</v>
      </c>
    </row>
    <row r="211" spans="1:11" ht="17.100000000000001" customHeight="1" x14ac:dyDescent="0.25">
      <c r="A211" s="201"/>
      <c r="B211" s="202"/>
      <c r="C211" s="158" t="s">
        <v>401</v>
      </c>
      <c r="D211" s="156"/>
      <c r="E211" s="204"/>
      <c r="F211" s="6"/>
      <c r="G211" s="25"/>
      <c r="J211" s="9"/>
    </row>
    <row r="212" spans="1:11" ht="17.100000000000001" customHeight="1" x14ac:dyDescent="0.25">
      <c r="A212" s="201" t="s">
        <v>402</v>
      </c>
      <c r="B212" s="202" t="s">
        <v>380</v>
      </c>
      <c r="C212" s="158" t="s">
        <v>403</v>
      </c>
      <c r="D212" s="156" t="s">
        <v>239</v>
      </c>
      <c r="E212" s="204">
        <v>79</v>
      </c>
      <c r="F212" s="6"/>
      <c r="G212" s="25"/>
      <c r="J212" s="10">
        <v>1064.82</v>
      </c>
      <c r="K212" s="115">
        <f>E212*J212</f>
        <v>84120.78</v>
      </c>
    </row>
    <row r="213" spans="1:11" ht="17.100000000000001" customHeight="1" x14ac:dyDescent="0.25">
      <c r="A213" s="201"/>
      <c r="B213" s="202"/>
      <c r="C213" s="158" t="s">
        <v>404</v>
      </c>
      <c r="D213" s="156"/>
      <c r="E213" s="204"/>
      <c r="F213" s="6"/>
      <c r="G213" s="25"/>
      <c r="J213" s="9"/>
    </row>
    <row r="214" spans="1:11" ht="17.100000000000001" customHeight="1" x14ac:dyDescent="0.25">
      <c r="A214" s="201" t="s">
        <v>405</v>
      </c>
      <c r="B214" s="202" t="s">
        <v>380</v>
      </c>
      <c r="C214" s="158" t="s">
        <v>406</v>
      </c>
      <c r="D214" s="156" t="s">
        <v>239</v>
      </c>
      <c r="E214" s="204">
        <v>510</v>
      </c>
      <c r="F214" s="6"/>
      <c r="G214" s="25"/>
      <c r="J214" s="10">
        <v>1064.82</v>
      </c>
      <c r="K214" s="115">
        <f>E214*J214</f>
        <v>543058.19999999995</v>
      </c>
    </row>
    <row r="215" spans="1:11" ht="17.100000000000001" customHeight="1" x14ac:dyDescent="0.25">
      <c r="A215" s="201"/>
      <c r="B215" s="202"/>
      <c r="C215" s="158" t="s">
        <v>407</v>
      </c>
      <c r="D215" s="156"/>
      <c r="E215" s="204"/>
      <c r="F215" s="6"/>
      <c r="G215" s="25"/>
      <c r="J215" s="9"/>
    </row>
    <row r="216" spans="1:11" ht="17.100000000000001" customHeight="1" x14ac:dyDescent="0.25">
      <c r="A216" s="201" t="s">
        <v>408</v>
      </c>
      <c r="B216" s="202" t="s">
        <v>380</v>
      </c>
      <c r="C216" s="158" t="s">
        <v>409</v>
      </c>
      <c r="D216" s="156" t="s">
        <v>239</v>
      </c>
      <c r="E216" s="204">
        <v>525</v>
      </c>
      <c r="F216" s="6"/>
      <c r="G216" s="25"/>
      <c r="J216" s="10">
        <v>1064.82</v>
      </c>
      <c r="K216" s="115">
        <f>E216*J216</f>
        <v>559030.5</v>
      </c>
    </row>
    <row r="217" spans="1:11" ht="17.100000000000001" customHeight="1" x14ac:dyDescent="0.25">
      <c r="A217" s="201"/>
      <c r="B217" s="202"/>
      <c r="C217" s="158" t="s">
        <v>410</v>
      </c>
      <c r="D217" s="156"/>
      <c r="E217" s="204"/>
      <c r="F217" s="6"/>
      <c r="G217" s="25"/>
      <c r="J217" s="9"/>
    </row>
    <row r="218" spans="1:11" ht="17.100000000000001" customHeight="1" x14ac:dyDescent="0.25">
      <c r="A218" s="201" t="s">
        <v>411</v>
      </c>
      <c r="B218" s="202" t="s">
        <v>380</v>
      </c>
      <c r="C218" s="158" t="s">
        <v>412</v>
      </c>
      <c r="D218" s="156" t="s">
        <v>239</v>
      </c>
      <c r="E218" s="204">
        <v>370</v>
      </c>
      <c r="F218" s="6"/>
      <c r="G218" s="25"/>
      <c r="J218" s="10">
        <v>1064.82</v>
      </c>
      <c r="K218" s="115">
        <f>E218*J218</f>
        <v>393983.39999999997</v>
      </c>
    </row>
    <row r="219" spans="1:11" ht="17.100000000000001" customHeight="1" x14ac:dyDescent="0.25">
      <c r="A219" s="201"/>
      <c r="B219" s="202"/>
      <c r="C219" s="158" t="s">
        <v>413</v>
      </c>
      <c r="D219" s="156"/>
      <c r="E219" s="204"/>
      <c r="F219" s="6"/>
      <c r="G219" s="25"/>
      <c r="J219" s="9"/>
    </row>
    <row r="220" spans="1:11" ht="17.100000000000001" customHeight="1" x14ac:dyDescent="0.25">
      <c r="A220" s="201" t="s">
        <v>414</v>
      </c>
      <c r="B220" s="202" t="s">
        <v>380</v>
      </c>
      <c r="C220" s="158" t="s">
        <v>415</v>
      </c>
      <c r="D220" s="156" t="s">
        <v>239</v>
      </c>
      <c r="E220" s="204">
        <v>125</v>
      </c>
      <c r="F220" s="6"/>
      <c r="G220" s="25"/>
      <c r="J220" s="10">
        <v>1699.46</v>
      </c>
      <c r="K220" s="115">
        <f>E220*J220</f>
        <v>212432.5</v>
      </c>
    </row>
    <row r="221" spans="1:11" ht="17.100000000000001" customHeight="1" x14ac:dyDescent="0.25">
      <c r="A221" s="201"/>
      <c r="B221" s="202"/>
      <c r="C221" s="158" t="s">
        <v>413</v>
      </c>
      <c r="D221" s="156"/>
      <c r="E221" s="204"/>
      <c r="F221" s="6"/>
      <c r="G221" s="25"/>
      <c r="J221" s="9"/>
    </row>
    <row r="222" spans="1:11" ht="17.100000000000001" customHeight="1" x14ac:dyDescent="0.25">
      <c r="A222" s="201"/>
      <c r="B222" s="202"/>
      <c r="C222" s="158" t="s">
        <v>392</v>
      </c>
      <c r="D222" s="156"/>
      <c r="E222" s="204"/>
      <c r="F222" s="6"/>
      <c r="G222" s="25"/>
      <c r="J222" s="9"/>
    </row>
    <row r="223" spans="1:11" ht="17.100000000000001" customHeight="1" x14ac:dyDescent="0.25">
      <c r="A223" s="201" t="s">
        <v>416</v>
      </c>
      <c r="B223" s="202" t="s">
        <v>380</v>
      </c>
      <c r="C223" s="158" t="s">
        <v>417</v>
      </c>
      <c r="D223" s="156" t="s">
        <v>239</v>
      </c>
      <c r="E223" s="204">
        <v>16</v>
      </c>
      <c r="F223" s="6"/>
      <c r="G223" s="25"/>
      <c r="J223" s="10">
        <v>1699.46</v>
      </c>
      <c r="K223" s="115">
        <f>E223*J223</f>
        <v>27191.360000000001</v>
      </c>
    </row>
    <row r="224" spans="1:11" ht="17.100000000000001" customHeight="1" x14ac:dyDescent="0.25">
      <c r="A224" s="201"/>
      <c r="B224" s="202"/>
      <c r="C224" s="158" t="s">
        <v>418</v>
      </c>
      <c r="D224" s="156"/>
      <c r="E224" s="204"/>
      <c r="F224" s="6"/>
      <c r="G224" s="25"/>
      <c r="J224" s="9"/>
    </row>
    <row r="225" spans="1:11" ht="17.100000000000001" customHeight="1" x14ac:dyDescent="0.25">
      <c r="A225" s="201"/>
      <c r="B225" s="202"/>
      <c r="C225" s="158" t="s">
        <v>392</v>
      </c>
      <c r="D225" s="156"/>
      <c r="E225" s="204"/>
      <c r="F225" s="6"/>
      <c r="G225" s="25"/>
      <c r="J225" s="9"/>
    </row>
    <row r="226" spans="1:11" ht="17.100000000000001" customHeight="1" x14ac:dyDescent="0.25">
      <c r="A226" s="201" t="s">
        <v>419</v>
      </c>
      <c r="B226" s="202" t="s">
        <v>380</v>
      </c>
      <c r="C226" s="158" t="s">
        <v>420</v>
      </c>
      <c r="D226" s="156" t="s">
        <v>239</v>
      </c>
      <c r="E226" s="204">
        <v>7</v>
      </c>
      <c r="F226" s="6"/>
      <c r="G226" s="25"/>
      <c r="J226" s="10">
        <v>424.11</v>
      </c>
      <c r="K226" s="115">
        <f>E226*J226</f>
        <v>2968.77</v>
      </c>
    </row>
    <row r="227" spans="1:11" ht="17.100000000000001" customHeight="1" x14ac:dyDescent="0.25">
      <c r="A227" s="201"/>
      <c r="B227" s="202"/>
      <c r="C227" s="158" t="s">
        <v>421</v>
      </c>
      <c r="D227" s="156"/>
      <c r="E227" s="204"/>
      <c r="F227" s="6"/>
      <c r="G227" s="25"/>
      <c r="J227" s="9"/>
    </row>
    <row r="228" spans="1:11" ht="17.100000000000001" customHeight="1" x14ac:dyDescent="0.25">
      <c r="A228" s="201" t="s">
        <v>422</v>
      </c>
      <c r="B228" s="202" t="s">
        <v>380</v>
      </c>
      <c r="C228" s="158" t="s">
        <v>423</v>
      </c>
      <c r="D228" s="156" t="s">
        <v>239</v>
      </c>
      <c r="E228" s="204">
        <v>290</v>
      </c>
      <c r="F228" s="6"/>
      <c r="G228" s="25"/>
      <c r="J228" s="10">
        <v>1806.79</v>
      </c>
      <c r="K228" s="115">
        <f>E228*J228</f>
        <v>523969.1</v>
      </c>
    </row>
    <row r="229" spans="1:11" ht="17.100000000000001" customHeight="1" x14ac:dyDescent="0.25">
      <c r="A229" s="201"/>
      <c r="B229" s="202"/>
      <c r="C229" s="158" t="s">
        <v>424</v>
      </c>
      <c r="D229" s="156"/>
      <c r="E229" s="204"/>
      <c r="F229" s="6"/>
      <c r="G229" s="25"/>
      <c r="J229" s="9"/>
    </row>
    <row r="230" spans="1:11" ht="17.100000000000001" customHeight="1" x14ac:dyDescent="0.25">
      <c r="A230" s="201" t="s">
        <v>425</v>
      </c>
      <c r="B230" s="202" t="s">
        <v>380</v>
      </c>
      <c r="C230" s="158" t="s">
        <v>426</v>
      </c>
      <c r="D230" s="156" t="s">
        <v>239</v>
      </c>
      <c r="E230" s="204">
        <v>200</v>
      </c>
      <c r="F230" s="6"/>
      <c r="G230" s="25"/>
      <c r="J230" s="10">
        <v>706.46</v>
      </c>
      <c r="K230" s="115">
        <f>E230*J230</f>
        <v>141292</v>
      </c>
    </row>
    <row r="231" spans="1:11" ht="17.100000000000001" customHeight="1" x14ac:dyDescent="0.25">
      <c r="A231" s="201"/>
      <c r="B231" s="202"/>
      <c r="C231" s="158" t="s">
        <v>427</v>
      </c>
      <c r="D231" s="156"/>
      <c r="E231" s="204"/>
      <c r="F231" s="6"/>
      <c r="G231" s="25"/>
      <c r="J231" s="9"/>
    </row>
    <row r="232" spans="1:11" ht="17.100000000000001" customHeight="1" x14ac:dyDescent="0.25">
      <c r="A232" s="201" t="s">
        <v>428</v>
      </c>
      <c r="B232" s="202" t="s">
        <v>380</v>
      </c>
      <c r="C232" s="158" t="s">
        <v>429</v>
      </c>
      <c r="D232" s="156" t="s">
        <v>239</v>
      </c>
      <c r="E232" s="204">
        <v>74</v>
      </c>
      <c r="F232" s="6"/>
      <c r="G232" s="25"/>
      <c r="J232" s="10">
        <v>1806.79</v>
      </c>
      <c r="K232" s="115">
        <f>E232*J232</f>
        <v>133702.46</v>
      </c>
    </row>
    <row r="233" spans="1:11" ht="17.100000000000001" customHeight="1" x14ac:dyDescent="0.25">
      <c r="A233" s="201"/>
      <c r="B233" s="202"/>
      <c r="C233" s="158" t="s">
        <v>427</v>
      </c>
      <c r="D233" s="156"/>
      <c r="E233" s="204"/>
      <c r="F233" s="6"/>
      <c r="G233" s="25"/>
      <c r="J233" s="9"/>
    </row>
    <row r="234" spans="1:11" ht="17.100000000000001" customHeight="1" x14ac:dyDescent="0.25">
      <c r="A234" s="201"/>
      <c r="B234" s="202"/>
      <c r="C234" s="158" t="s">
        <v>392</v>
      </c>
      <c r="D234" s="156"/>
      <c r="E234" s="204"/>
      <c r="F234" s="6"/>
      <c r="G234" s="25"/>
      <c r="J234" s="9"/>
    </row>
    <row r="235" spans="1:11" ht="17.100000000000001" customHeight="1" x14ac:dyDescent="0.25">
      <c r="A235" s="201" t="s">
        <v>430</v>
      </c>
      <c r="B235" s="202" t="s">
        <v>380</v>
      </c>
      <c r="C235" s="158" t="s">
        <v>431</v>
      </c>
      <c r="D235" s="156" t="s">
        <v>239</v>
      </c>
      <c r="E235" s="204">
        <v>210</v>
      </c>
      <c r="F235" s="6"/>
      <c r="G235" s="25"/>
      <c r="J235" s="10">
        <v>706.46</v>
      </c>
      <c r="K235" s="115">
        <f>E235*J235</f>
        <v>148356.6</v>
      </c>
    </row>
    <row r="236" spans="1:11" ht="17.100000000000001" customHeight="1" x14ac:dyDescent="0.25">
      <c r="A236" s="201"/>
      <c r="B236" s="202"/>
      <c r="C236" s="158" t="s">
        <v>432</v>
      </c>
      <c r="D236" s="156"/>
      <c r="E236" s="204"/>
      <c r="F236" s="6"/>
      <c r="G236" s="25"/>
      <c r="J236" s="9"/>
    </row>
    <row r="237" spans="1:11" ht="17.100000000000001" customHeight="1" x14ac:dyDescent="0.25">
      <c r="A237" s="201" t="s">
        <v>433</v>
      </c>
      <c r="B237" s="202" t="s">
        <v>380</v>
      </c>
      <c r="C237" s="158" t="s">
        <v>434</v>
      </c>
      <c r="D237" s="156" t="s">
        <v>239</v>
      </c>
      <c r="E237" s="204">
        <v>39</v>
      </c>
      <c r="F237" s="6"/>
      <c r="G237" s="25"/>
      <c r="J237" s="10">
        <v>1806.79</v>
      </c>
      <c r="K237" s="115">
        <f>E237*J237</f>
        <v>70464.81</v>
      </c>
    </row>
    <row r="238" spans="1:11" ht="17.100000000000001" customHeight="1" x14ac:dyDescent="0.25">
      <c r="A238" s="201"/>
      <c r="B238" s="202"/>
      <c r="C238" s="158" t="s">
        <v>435</v>
      </c>
      <c r="D238" s="156"/>
      <c r="E238" s="204"/>
      <c r="F238" s="6"/>
      <c r="G238" s="25"/>
      <c r="J238" s="9"/>
    </row>
    <row r="239" spans="1:11" ht="17.100000000000001" customHeight="1" x14ac:dyDescent="0.25">
      <c r="A239" s="201"/>
      <c r="B239" s="202"/>
      <c r="C239" s="158" t="s">
        <v>392</v>
      </c>
      <c r="D239" s="156"/>
      <c r="E239" s="204"/>
      <c r="F239" s="6"/>
      <c r="G239" s="25"/>
      <c r="J239" s="9"/>
    </row>
    <row r="240" spans="1:11" ht="17.100000000000001" customHeight="1" x14ac:dyDescent="0.25">
      <c r="A240" s="201" t="s">
        <v>436</v>
      </c>
      <c r="B240" s="202" t="s">
        <v>380</v>
      </c>
      <c r="C240" s="158" t="s">
        <v>437</v>
      </c>
      <c r="D240" s="156" t="s">
        <v>239</v>
      </c>
      <c r="E240" s="204">
        <v>279</v>
      </c>
      <c r="F240" s="6"/>
      <c r="G240" s="25"/>
      <c r="J240" s="10">
        <v>447.83</v>
      </c>
      <c r="K240" s="115">
        <f>E240*J240</f>
        <v>124944.56999999999</v>
      </c>
    </row>
    <row r="241" spans="1:11" ht="17.100000000000001" customHeight="1" x14ac:dyDescent="0.25">
      <c r="A241" s="201"/>
      <c r="B241" s="202"/>
      <c r="C241" s="158" t="s">
        <v>438</v>
      </c>
      <c r="D241" s="156"/>
      <c r="E241" s="204"/>
      <c r="F241" s="6"/>
      <c r="G241" s="25"/>
    </row>
    <row r="242" spans="1:11" ht="17.100000000000001" customHeight="1" x14ac:dyDescent="0.25">
      <c r="A242" s="201"/>
      <c r="B242" s="202"/>
      <c r="C242" s="158" t="s">
        <v>392</v>
      </c>
      <c r="D242" s="156"/>
      <c r="E242" s="204"/>
      <c r="F242" s="6"/>
      <c r="G242" s="25"/>
      <c r="I242" s="129"/>
    </row>
    <row r="243" spans="1:11" ht="17.100000000000001" customHeight="1" thickBot="1" x14ac:dyDescent="0.3">
      <c r="A243" s="201"/>
      <c r="B243" s="202"/>
      <c r="C243" s="158"/>
      <c r="D243" s="156"/>
      <c r="E243" s="204"/>
      <c r="F243" s="6"/>
      <c r="G243" s="25"/>
    </row>
    <row r="244" spans="1:11" ht="24.9" customHeight="1" thickBot="1" x14ac:dyDescent="0.3">
      <c r="A244" s="467">
        <f>A182+1</f>
        <v>19</v>
      </c>
      <c r="B244" s="487"/>
      <c r="C244" s="487"/>
      <c r="D244" s="487"/>
      <c r="E244" s="487"/>
      <c r="F244" s="487"/>
      <c r="G244" s="76"/>
      <c r="K244" s="115">
        <f>SUM(K197:K243)</f>
        <v>4285856.9580000006</v>
      </c>
    </row>
    <row r="245" spans="1:11" ht="24.9" customHeight="1" thickBot="1" x14ac:dyDescent="0.3">
      <c r="A245" s="431">
        <f>A183+1</f>
        <v>18</v>
      </c>
      <c r="B245" s="432"/>
      <c r="C245" s="432"/>
      <c r="D245" s="432"/>
      <c r="E245" s="432"/>
      <c r="F245" s="432"/>
      <c r="G245" s="433"/>
    </row>
    <row r="246" spans="1:11" x14ac:dyDescent="0.25">
      <c r="A246" s="141"/>
      <c r="B246" s="141"/>
      <c r="C246" s="141"/>
      <c r="D246" s="141"/>
      <c r="E246" s="141"/>
      <c r="F246" s="141"/>
      <c r="G246" s="141"/>
      <c r="H246" s="142"/>
      <c r="I246" s="142"/>
      <c r="J246" s="142"/>
    </row>
    <row r="247" spans="1:11" x14ac:dyDescent="0.25">
      <c r="A247" s="141"/>
      <c r="B247" s="141"/>
      <c r="C247" s="141"/>
      <c r="D247" s="141"/>
      <c r="E247" s="141"/>
      <c r="F247" s="141"/>
      <c r="G247" s="141"/>
      <c r="H247" s="142"/>
      <c r="I247" s="142"/>
      <c r="J247" s="142"/>
    </row>
    <row r="248" spans="1:11" x14ac:dyDescent="0.25">
      <c r="A248" s="141"/>
      <c r="B248" s="141"/>
      <c r="C248" s="141"/>
      <c r="D248" s="141"/>
      <c r="E248" s="141"/>
      <c r="F248" s="141"/>
      <c r="G248" s="141"/>
      <c r="H248" s="142"/>
      <c r="I248" s="142"/>
      <c r="J248" s="142"/>
    </row>
    <row r="249" spans="1:11" x14ac:dyDescent="0.25">
      <c r="A249" s="141"/>
      <c r="B249" s="141"/>
      <c r="C249" s="141"/>
      <c r="D249" s="141"/>
      <c r="E249" s="141"/>
      <c r="F249" s="141"/>
      <c r="G249" s="141"/>
      <c r="H249" s="142"/>
      <c r="I249" s="142"/>
      <c r="J249" s="142"/>
    </row>
    <row r="250" spans="1:11" ht="9.9" customHeight="1" thickBot="1" x14ac:dyDescent="0.3">
      <c r="A250" s="37"/>
      <c r="B250" s="37"/>
      <c r="C250" s="37"/>
      <c r="D250" s="37"/>
      <c r="E250" s="37"/>
      <c r="F250" s="37"/>
      <c r="G250" s="37"/>
    </row>
    <row r="251" spans="1:11" ht="18" customHeight="1" x14ac:dyDescent="0.25">
      <c r="A251" s="215" t="s">
        <v>2</v>
      </c>
      <c r="B251" s="217" t="s">
        <v>3</v>
      </c>
      <c r="C251" s="459" t="s">
        <v>4</v>
      </c>
      <c r="D251" s="461" t="s">
        <v>5</v>
      </c>
      <c r="E251" s="463" t="s">
        <v>6</v>
      </c>
      <c r="F251" s="465" t="s">
        <v>7</v>
      </c>
      <c r="G251" s="213" t="s">
        <v>8</v>
      </c>
    </row>
    <row r="252" spans="1:11" ht="18" customHeight="1" thickBot="1" x14ac:dyDescent="0.3">
      <c r="A252" s="216" t="s">
        <v>9</v>
      </c>
      <c r="B252" s="218" t="s">
        <v>10</v>
      </c>
      <c r="C252" s="460"/>
      <c r="D252" s="462"/>
      <c r="E252" s="464"/>
      <c r="F252" s="466"/>
      <c r="G252" s="214" t="s">
        <v>11</v>
      </c>
    </row>
    <row r="253" spans="1:11" ht="21.9" customHeight="1" x14ac:dyDescent="0.25">
      <c r="A253" s="45"/>
      <c r="B253" s="61" t="s">
        <v>12</v>
      </c>
      <c r="C253" s="62" t="s">
        <v>439</v>
      </c>
      <c r="D253" s="46"/>
      <c r="E253" s="46"/>
      <c r="F253" s="46"/>
      <c r="G253" s="47"/>
    </row>
    <row r="254" spans="1:11" ht="21.9" customHeight="1" x14ac:dyDescent="0.25">
      <c r="A254" s="45"/>
      <c r="B254" s="61" t="s">
        <v>71</v>
      </c>
      <c r="C254" s="64" t="str">
        <f>C192</f>
        <v xml:space="preserve">2,5 Mℓ capacity elevated water tower </v>
      </c>
      <c r="D254" s="46"/>
      <c r="E254" s="46"/>
      <c r="F254" s="46"/>
      <c r="G254" s="47"/>
    </row>
    <row r="255" spans="1:11" ht="15" customHeight="1" thickBot="1" x14ac:dyDescent="0.3">
      <c r="A255" s="45"/>
      <c r="B255" s="61"/>
      <c r="C255" s="123" t="str">
        <f>C193</f>
        <v>Drawing reference : T01 to T05</v>
      </c>
      <c r="D255" s="46"/>
      <c r="E255" s="46"/>
      <c r="F255" s="46"/>
      <c r="G255" s="47"/>
    </row>
    <row r="256" spans="1:11" ht="17.100000000000001" customHeight="1" thickBot="1" x14ac:dyDescent="0.3">
      <c r="A256" s="219">
        <f>A245</f>
        <v>18</v>
      </c>
      <c r="B256" s="220"/>
      <c r="C256" s="221"/>
      <c r="D256" s="220"/>
      <c r="E256" s="222"/>
      <c r="F256" s="223"/>
      <c r="G256" s="76"/>
    </row>
    <row r="257" spans="1:11" ht="17.100000000000001" customHeight="1" x14ac:dyDescent="0.25">
      <c r="A257" s="201"/>
      <c r="B257" s="202"/>
      <c r="C257" s="158"/>
      <c r="D257" s="156"/>
      <c r="E257" s="204"/>
      <c r="F257" s="6"/>
      <c r="G257" s="25"/>
    </row>
    <row r="258" spans="1:11" ht="17.100000000000001" customHeight="1" x14ac:dyDescent="0.25">
      <c r="A258" s="201" t="s">
        <v>440</v>
      </c>
      <c r="B258" s="202" t="s">
        <v>380</v>
      </c>
      <c r="C258" s="158" t="s">
        <v>441</v>
      </c>
      <c r="D258" s="156" t="s">
        <v>239</v>
      </c>
      <c r="E258" s="204">
        <v>340</v>
      </c>
      <c r="F258" s="6"/>
      <c r="G258" s="25"/>
      <c r="J258" s="4">
        <v>1705.24</v>
      </c>
      <c r="K258" s="115">
        <f>E258*J258</f>
        <v>579781.6</v>
      </c>
    </row>
    <row r="259" spans="1:11" ht="17.100000000000001" customHeight="1" x14ac:dyDescent="0.25">
      <c r="A259" s="201"/>
      <c r="B259" s="202"/>
      <c r="C259" s="158" t="s">
        <v>442</v>
      </c>
      <c r="D259" s="156"/>
      <c r="E259" s="204"/>
      <c r="F259" s="6"/>
      <c r="G259" s="25"/>
      <c r="J259" s="5"/>
    </row>
    <row r="260" spans="1:11" ht="17.100000000000001" customHeight="1" x14ac:dyDescent="0.25">
      <c r="A260" s="201" t="s">
        <v>443</v>
      </c>
      <c r="B260" s="202" t="s">
        <v>380</v>
      </c>
      <c r="C260" s="158" t="s">
        <v>444</v>
      </c>
      <c r="D260" s="156" t="s">
        <v>239</v>
      </c>
      <c r="E260" s="204">
        <v>92</v>
      </c>
      <c r="F260" s="6"/>
      <c r="G260" s="25"/>
      <c r="J260" s="4">
        <v>534.15</v>
      </c>
      <c r="K260" s="115">
        <f>E260*J260</f>
        <v>49141.799999999996</v>
      </c>
    </row>
    <row r="261" spans="1:11" ht="17.100000000000001" customHeight="1" x14ac:dyDescent="0.25">
      <c r="A261" s="201"/>
      <c r="B261" s="202"/>
      <c r="C261" s="158" t="s">
        <v>445</v>
      </c>
      <c r="D261" s="156"/>
      <c r="E261" s="204"/>
      <c r="F261" s="6"/>
      <c r="G261" s="25"/>
      <c r="J261" s="5"/>
    </row>
    <row r="262" spans="1:11" ht="17.100000000000001" customHeight="1" x14ac:dyDescent="0.25">
      <c r="A262" s="201" t="s">
        <v>446</v>
      </c>
      <c r="B262" s="202" t="s">
        <v>380</v>
      </c>
      <c r="C262" s="158" t="s">
        <v>447</v>
      </c>
      <c r="D262" s="156" t="s">
        <v>239</v>
      </c>
      <c r="E262" s="204">
        <v>38</v>
      </c>
      <c r="F262" s="6"/>
      <c r="G262" s="25"/>
      <c r="J262" s="4">
        <v>1274.56</v>
      </c>
      <c r="K262" s="115">
        <f>E262*J262</f>
        <v>48433.279999999999</v>
      </c>
    </row>
    <row r="263" spans="1:11" ht="17.100000000000001" customHeight="1" x14ac:dyDescent="0.25">
      <c r="A263" s="201"/>
      <c r="B263" s="202"/>
      <c r="C263" s="158" t="s">
        <v>445</v>
      </c>
      <c r="D263" s="156"/>
      <c r="E263" s="204"/>
      <c r="F263" s="6"/>
      <c r="G263" s="25"/>
      <c r="J263" s="5"/>
    </row>
    <row r="264" spans="1:11" ht="17.100000000000001" customHeight="1" x14ac:dyDescent="0.25">
      <c r="A264" s="201"/>
      <c r="B264" s="202"/>
      <c r="C264" s="158" t="s">
        <v>392</v>
      </c>
      <c r="D264" s="156"/>
      <c r="E264" s="204"/>
      <c r="F264" s="6"/>
      <c r="G264" s="25"/>
      <c r="J264" s="5"/>
    </row>
    <row r="265" spans="1:11" ht="17.100000000000001" customHeight="1" x14ac:dyDescent="0.25">
      <c r="A265" s="201" t="s">
        <v>448</v>
      </c>
      <c r="B265" s="202" t="s">
        <v>380</v>
      </c>
      <c r="C265" s="158" t="s">
        <v>449</v>
      </c>
      <c r="D265" s="156" t="s">
        <v>239</v>
      </c>
      <c r="E265" s="204">
        <v>31</v>
      </c>
      <c r="F265" s="6"/>
      <c r="G265" s="25"/>
      <c r="J265" s="4">
        <v>1806.79</v>
      </c>
      <c r="K265" s="115">
        <f>E265*J265</f>
        <v>56010.49</v>
      </c>
    </row>
    <row r="266" spans="1:11" ht="17.100000000000001" customHeight="1" x14ac:dyDescent="0.25">
      <c r="A266" s="201"/>
      <c r="B266" s="202"/>
      <c r="C266" s="158" t="s">
        <v>450</v>
      </c>
      <c r="D266" s="156"/>
      <c r="E266" s="204"/>
      <c r="F266" s="6"/>
      <c r="G266" s="25"/>
      <c r="J266" s="5"/>
    </row>
    <row r="267" spans="1:11" ht="17.100000000000001" customHeight="1" x14ac:dyDescent="0.25">
      <c r="A267" s="201" t="s">
        <v>451</v>
      </c>
      <c r="B267" s="202" t="s">
        <v>380</v>
      </c>
      <c r="C267" s="158" t="s">
        <v>452</v>
      </c>
      <c r="D267" s="156" t="s">
        <v>239</v>
      </c>
      <c r="E267" s="204">
        <v>7</v>
      </c>
      <c r="F267" s="6"/>
      <c r="G267" s="25"/>
      <c r="J267" s="4">
        <v>945.73</v>
      </c>
      <c r="K267" s="115">
        <f>E267*J267</f>
        <v>6620.1100000000006</v>
      </c>
    </row>
    <row r="268" spans="1:11" ht="17.100000000000001" customHeight="1" x14ac:dyDescent="0.25">
      <c r="A268" s="201"/>
      <c r="B268" s="202"/>
      <c r="C268" s="158" t="s">
        <v>453</v>
      </c>
      <c r="D268" s="156"/>
      <c r="E268" s="204"/>
      <c r="F268" s="6"/>
      <c r="G268" s="25"/>
      <c r="J268" s="5"/>
    </row>
    <row r="269" spans="1:11" ht="17.100000000000001" customHeight="1" x14ac:dyDescent="0.25">
      <c r="A269" s="201" t="s">
        <v>454</v>
      </c>
      <c r="B269" s="202" t="s">
        <v>380</v>
      </c>
      <c r="C269" s="158" t="s">
        <v>455</v>
      </c>
      <c r="D269" s="156" t="s">
        <v>239</v>
      </c>
      <c r="E269" s="204">
        <v>2</v>
      </c>
      <c r="F269" s="6"/>
      <c r="G269" s="25"/>
      <c r="J269" s="4">
        <v>639.15</v>
      </c>
      <c r="K269" s="115">
        <f>E269*J269</f>
        <v>1278.3</v>
      </c>
    </row>
    <row r="270" spans="1:11" ht="17.100000000000001" customHeight="1" x14ac:dyDescent="0.25">
      <c r="A270" s="201" t="s">
        <v>456</v>
      </c>
      <c r="B270" s="202" t="s">
        <v>380</v>
      </c>
      <c r="C270" s="158" t="s">
        <v>457</v>
      </c>
      <c r="D270" s="156"/>
      <c r="E270" s="204"/>
      <c r="F270" s="6"/>
      <c r="G270" s="25"/>
      <c r="I270" s="130">
        <v>1150.2727757769774</v>
      </c>
      <c r="J270" s="5"/>
    </row>
    <row r="271" spans="1:11" ht="17.100000000000001" customHeight="1" x14ac:dyDescent="0.25">
      <c r="A271" s="201"/>
      <c r="B271" s="202"/>
      <c r="C271" s="158" t="s">
        <v>458</v>
      </c>
      <c r="D271" s="156" t="s">
        <v>158</v>
      </c>
      <c r="E271" s="204">
        <v>24</v>
      </c>
      <c r="F271" s="6"/>
      <c r="G271" s="25"/>
      <c r="I271" s="131">
        <v>4.1859296482412063</v>
      </c>
      <c r="J271" s="4">
        <v>1565.93</v>
      </c>
      <c r="K271" s="115">
        <f>E271*J271</f>
        <v>37582.32</v>
      </c>
    </row>
    <row r="272" spans="1:11" ht="17.100000000000001" customHeight="1" x14ac:dyDescent="0.25">
      <c r="A272" s="201"/>
      <c r="B272" s="202"/>
      <c r="C272" s="158"/>
      <c r="D272" s="156"/>
      <c r="E272" s="204"/>
      <c r="F272" s="6"/>
      <c r="G272" s="25"/>
    </row>
    <row r="273" spans="1:11" ht="17.100000000000001" customHeight="1" x14ac:dyDescent="0.25">
      <c r="A273" s="104">
        <v>3.5</v>
      </c>
      <c r="B273" s="105"/>
      <c r="C273" s="106" t="s">
        <v>459</v>
      </c>
      <c r="D273" s="107"/>
      <c r="E273" s="124"/>
      <c r="F273" s="109"/>
      <c r="G273" s="110"/>
      <c r="I273" s="129"/>
    </row>
    <row r="274" spans="1:11" ht="17.100000000000001" customHeight="1" x14ac:dyDescent="0.25">
      <c r="A274" s="201"/>
      <c r="B274" s="202"/>
      <c r="C274" s="158"/>
      <c r="D274" s="156"/>
      <c r="E274" s="204"/>
      <c r="F274" s="6"/>
      <c r="G274" s="25"/>
    </row>
    <row r="275" spans="1:11" ht="17.100000000000001" customHeight="1" x14ac:dyDescent="0.25">
      <c r="A275" s="201" t="s">
        <v>460</v>
      </c>
      <c r="B275" s="202" t="s">
        <v>461</v>
      </c>
      <c r="C275" s="158" t="s">
        <v>462</v>
      </c>
      <c r="D275" s="156" t="s">
        <v>239</v>
      </c>
      <c r="E275" s="204">
        <v>462</v>
      </c>
      <c r="F275" s="6"/>
      <c r="G275" s="25"/>
      <c r="J275" s="4">
        <v>19.62</v>
      </c>
      <c r="K275" s="115">
        <f t="shared" ref="K275:K280" si="0">E275*J275</f>
        <v>9064.44</v>
      </c>
    </row>
    <row r="276" spans="1:11" ht="17.100000000000001" customHeight="1" x14ac:dyDescent="0.25">
      <c r="A276" s="201" t="s">
        <v>463</v>
      </c>
      <c r="B276" s="202" t="s">
        <v>461</v>
      </c>
      <c r="C276" s="158" t="s">
        <v>464</v>
      </c>
      <c r="D276" s="156" t="s">
        <v>239</v>
      </c>
      <c r="E276" s="204">
        <v>125</v>
      </c>
      <c r="F276" s="6"/>
      <c r="G276" s="25"/>
      <c r="J276" s="4">
        <v>19.62</v>
      </c>
      <c r="K276" s="115">
        <f t="shared" si="0"/>
        <v>2452.5</v>
      </c>
    </row>
    <row r="277" spans="1:11" ht="17.100000000000001" customHeight="1" x14ac:dyDescent="0.25">
      <c r="A277" s="201" t="s">
        <v>465</v>
      </c>
      <c r="B277" s="202" t="s">
        <v>461</v>
      </c>
      <c r="C277" s="158" t="s">
        <v>466</v>
      </c>
      <c r="D277" s="156" t="s">
        <v>239</v>
      </c>
      <c r="E277" s="204">
        <v>41</v>
      </c>
      <c r="F277" s="6"/>
      <c r="G277" s="25"/>
      <c r="J277" s="4">
        <v>19.62</v>
      </c>
      <c r="K277" s="115">
        <f t="shared" si="0"/>
        <v>804.42000000000007</v>
      </c>
    </row>
    <row r="278" spans="1:11" ht="17.100000000000001" customHeight="1" x14ac:dyDescent="0.25">
      <c r="A278" s="201" t="s">
        <v>467</v>
      </c>
      <c r="B278" s="202" t="s">
        <v>461</v>
      </c>
      <c r="C278" s="158" t="s">
        <v>468</v>
      </c>
      <c r="D278" s="156" t="s">
        <v>239</v>
      </c>
      <c r="E278" s="204">
        <v>17</v>
      </c>
      <c r="F278" s="6"/>
      <c r="G278" s="25"/>
      <c r="J278" s="4">
        <v>19.62</v>
      </c>
      <c r="K278" s="115">
        <f t="shared" si="0"/>
        <v>333.54</v>
      </c>
    </row>
    <row r="279" spans="1:11" ht="17.100000000000001" customHeight="1" x14ac:dyDescent="0.25">
      <c r="A279" s="201" t="s">
        <v>469</v>
      </c>
      <c r="B279" s="202" t="s">
        <v>461</v>
      </c>
      <c r="C279" s="158" t="s">
        <v>470</v>
      </c>
      <c r="D279" s="156" t="s">
        <v>239</v>
      </c>
      <c r="E279" s="204">
        <v>339</v>
      </c>
      <c r="F279" s="6"/>
      <c r="G279" s="25"/>
      <c r="J279" s="4">
        <v>19.62</v>
      </c>
      <c r="K279" s="115">
        <f t="shared" si="0"/>
        <v>6651.18</v>
      </c>
    </row>
    <row r="280" spans="1:11" ht="17.100000000000001" customHeight="1" x14ac:dyDescent="0.25">
      <c r="A280" s="201" t="s">
        <v>471</v>
      </c>
      <c r="B280" s="202" t="s">
        <v>461</v>
      </c>
      <c r="C280" s="158" t="s">
        <v>472</v>
      </c>
      <c r="D280" s="156" t="s">
        <v>239</v>
      </c>
      <c r="E280" s="204">
        <v>387</v>
      </c>
      <c r="F280" s="6"/>
      <c r="G280" s="25"/>
      <c r="J280" s="4">
        <v>19.62</v>
      </c>
      <c r="K280" s="115">
        <f t="shared" si="0"/>
        <v>7592.9400000000005</v>
      </c>
    </row>
    <row r="281" spans="1:11" ht="17.100000000000001" customHeight="1" x14ac:dyDescent="0.25">
      <c r="A281" s="201"/>
      <c r="B281" s="202"/>
      <c r="C281" s="158"/>
      <c r="D281" s="156"/>
      <c r="E281" s="204"/>
      <c r="F281" s="6"/>
      <c r="G281" s="25"/>
    </row>
    <row r="282" spans="1:11" ht="17.100000000000001" customHeight="1" x14ac:dyDescent="0.25">
      <c r="A282" s="104">
        <v>3.6</v>
      </c>
      <c r="B282" s="105"/>
      <c r="C282" s="106" t="s">
        <v>473</v>
      </c>
      <c r="D282" s="107"/>
      <c r="E282" s="124"/>
      <c r="F282" s="109"/>
      <c r="G282" s="110"/>
      <c r="I282" s="129"/>
    </row>
    <row r="283" spans="1:11" ht="17.100000000000001" customHeight="1" x14ac:dyDescent="0.25">
      <c r="A283" s="201"/>
      <c r="B283" s="202"/>
      <c r="C283" s="158"/>
      <c r="D283" s="156"/>
      <c r="E283" s="204"/>
      <c r="F283" s="6"/>
      <c r="G283" s="25"/>
    </row>
    <row r="284" spans="1:11" ht="17.100000000000001" customHeight="1" x14ac:dyDescent="0.25">
      <c r="A284" s="201" t="s">
        <v>474</v>
      </c>
      <c r="B284" s="202"/>
      <c r="C284" s="158" t="s">
        <v>1513</v>
      </c>
      <c r="D284" s="156"/>
      <c r="E284" s="204"/>
      <c r="F284" s="6"/>
      <c r="G284" s="25"/>
    </row>
    <row r="285" spans="1:11" ht="17.100000000000001" customHeight="1" x14ac:dyDescent="0.25">
      <c r="A285" s="201"/>
      <c r="B285" s="202"/>
      <c r="C285" s="158" t="s">
        <v>475</v>
      </c>
      <c r="D285" s="156" t="s">
        <v>274</v>
      </c>
      <c r="E285" s="204">
        <v>100</v>
      </c>
      <c r="F285" s="6"/>
      <c r="G285" s="25"/>
      <c r="J285" s="4">
        <v>596.80999999999995</v>
      </c>
      <c r="K285" s="115">
        <f>E285*J285</f>
        <v>59680.999999999993</v>
      </c>
    </row>
    <row r="286" spans="1:11" ht="17.100000000000001" customHeight="1" x14ac:dyDescent="0.25">
      <c r="A286" s="201"/>
      <c r="B286" s="202"/>
      <c r="C286" s="158"/>
      <c r="D286" s="156"/>
      <c r="E286" s="204"/>
      <c r="F286" s="6"/>
      <c r="G286" s="25"/>
      <c r="J286" s="6"/>
    </row>
    <row r="287" spans="1:11" ht="17.100000000000001" customHeight="1" x14ac:dyDescent="0.25">
      <c r="A287" s="201" t="s">
        <v>476</v>
      </c>
      <c r="B287" s="202"/>
      <c r="C287" s="158" t="s">
        <v>1514</v>
      </c>
      <c r="D287" s="156"/>
      <c r="E287" s="204"/>
      <c r="F287" s="6"/>
      <c r="G287" s="25"/>
      <c r="J287" s="6"/>
    </row>
    <row r="288" spans="1:11" ht="17.100000000000001" customHeight="1" x14ac:dyDescent="0.25">
      <c r="A288" s="201"/>
      <c r="B288" s="202"/>
      <c r="C288" s="158" t="s">
        <v>477</v>
      </c>
      <c r="D288" s="156" t="s">
        <v>274</v>
      </c>
      <c r="E288" s="204">
        <v>8</v>
      </c>
      <c r="F288" s="6"/>
      <c r="G288" s="25"/>
      <c r="J288" s="4">
        <v>596.80999999999995</v>
      </c>
      <c r="K288" s="115">
        <f>E288*J288</f>
        <v>4774.4799999999996</v>
      </c>
    </row>
    <row r="289" spans="1:11" ht="17.100000000000001" customHeight="1" x14ac:dyDescent="0.25">
      <c r="A289" s="201"/>
      <c r="B289" s="202"/>
      <c r="C289" s="158"/>
      <c r="D289" s="156"/>
      <c r="E289" s="204"/>
      <c r="F289" s="6"/>
      <c r="G289" s="25"/>
      <c r="J289" s="6"/>
    </row>
    <row r="290" spans="1:11" ht="17.100000000000001" customHeight="1" x14ac:dyDescent="0.25">
      <c r="A290" s="201" t="s">
        <v>478</v>
      </c>
      <c r="B290" s="202"/>
      <c r="C290" s="158" t="s">
        <v>1515</v>
      </c>
      <c r="D290" s="156"/>
      <c r="E290" s="204"/>
      <c r="F290" s="6"/>
      <c r="G290" s="25"/>
      <c r="J290" s="6"/>
    </row>
    <row r="291" spans="1:11" ht="17.100000000000001" customHeight="1" x14ac:dyDescent="0.25">
      <c r="A291" s="201"/>
      <c r="B291" s="202"/>
      <c r="C291" s="158" t="s">
        <v>479</v>
      </c>
      <c r="D291" s="156" t="s">
        <v>274</v>
      </c>
      <c r="E291" s="204">
        <v>65</v>
      </c>
      <c r="F291" s="6"/>
      <c r="G291" s="25"/>
      <c r="J291" s="4">
        <v>531.70000000000005</v>
      </c>
      <c r="K291" s="115">
        <f>E291*J291</f>
        <v>34560.5</v>
      </c>
    </row>
    <row r="292" spans="1:11" ht="17.100000000000001" customHeight="1" x14ac:dyDescent="0.25">
      <c r="A292" s="201"/>
      <c r="B292" s="202"/>
      <c r="C292" s="158"/>
      <c r="D292" s="156"/>
      <c r="E292" s="204"/>
      <c r="F292" s="6"/>
      <c r="G292" s="25"/>
      <c r="J292" s="6"/>
    </row>
    <row r="293" spans="1:11" ht="17.100000000000001" customHeight="1" x14ac:dyDescent="0.25">
      <c r="A293" s="201" t="s">
        <v>480</v>
      </c>
      <c r="B293" s="202"/>
      <c r="C293" s="158" t="s">
        <v>481</v>
      </c>
      <c r="D293" s="156"/>
      <c r="E293" s="204"/>
      <c r="F293" s="6"/>
      <c r="G293" s="25"/>
      <c r="J293" s="6"/>
    </row>
    <row r="294" spans="1:11" ht="17.100000000000001" customHeight="1" x14ac:dyDescent="0.25">
      <c r="A294" s="201"/>
      <c r="B294" s="202"/>
      <c r="C294" s="158" t="s">
        <v>1516</v>
      </c>
      <c r="D294" s="156" t="s">
        <v>274</v>
      </c>
      <c r="E294" s="204">
        <v>50</v>
      </c>
      <c r="F294" s="6"/>
      <c r="G294" s="25"/>
      <c r="J294" s="4">
        <v>531.70000000000005</v>
      </c>
      <c r="K294" s="115">
        <f>E294*J294</f>
        <v>26585.000000000004</v>
      </c>
    </row>
    <row r="295" spans="1:11" ht="17.100000000000001" customHeight="1" x14ac:dyDescent="0.25">
      <c r="A295" s="201"/>
      <c r="B295" s="202"/>
      <c r="C295" s="158"/>
      <c r="D295" s="156"/>
      <c r="E295" s="204"/>
      <c r="F295" s="6"/>
      <c r="G295" s="25"/>
      <c r="J295" s="6"/>
    </row>
    <row r="296" spans="1:11" ht="17.100000000000001" customHeight="1" x14ac:dyDescent="0.25">
      <c r="A296" s="201" t="s">
        <v>482</v>
      </c>
      <c r="B296" s="202"/>
      <c r="C296" s="158" t="s">
        <v>483</v>
      </c>
      <c r="D296" s="156"/>
      <c r="E296" s="204"/>
      <c r="F296" s="6"/>
      <c r="G296" s="25"/>
      <c r="J296" s="6"/>
    </row>
    <row r="297" spans="1:11" ht="17.100000000000001" customHeight="1" x14ac:dyDescent="0.25">
      <c r="A297" s="201"/>
      <c r="B297" s="202"/>
      <c r="C297" s="158" t="s">
        <v>484</v>
      </c>
      <c r="D297" s="156" t="s">
        <v>274</v>
      </c>
      <c r="E297" s="204">
        <v>10</v>
      </c>
      <c r="F297" s="6"/>
      <c r="G297" s="25"/>
      <c r="J297" s="4">
        <v>596.80999999999995</v>
      </c>
      <c r="K297" s="115">
        <f>E297*J297</f>
        <v>5968.0999999999995</v>
      </c>
    </row>
    <row r="298" spans="1:11" ht="17.100000000000001" customHeight="1" x14ac:dyDescent="0.25">
      <c r="A298" s="201"/>
      <c r="B298" s="202"/>
      <c r="C298" s="158"/>
      <c r="D298" s="156"/>
      <c r="E298" s="204"/>
      <c r="F298" s="6"/>
      <c r="G298" s="25"/>
      <c r="J298" s="240"/>
    </row>
    <row r="299" spans="1:11" ht="17.100000000000001" customHeight="1" x14ac:dyDescent="0.25">
      <c r="A299" s="201"/>
      <c r="B299" s="202"/>
      <c r="C299" s="158"/>
      <c r="D299" s="156"/>
      <c r="E299" s="204"/>
      <c r="F299" s="6"/>
      <c r="G299" s="25"/>
      <c r="J299" s="240"/>
    </row>
    <row r="300" spans="1:11" ht="17.100000000000001" customHeight="1" x14ac:dyDescent="0.25">
      <c r="A300" s="201"/>
      <c r="B300" s="202"/>
      <c r="C300" s="158"/>
      <c r="D300" s="156"/>
      <c r="E300" s="204"/>
      <c r="F300" s="6"/>
      <c r="G300" s="25"/>
    </row>
    <row r="301" spans="1:11" ht="17.100000000000001" customHeight="1" x14ac:dyDescent="0.25">
      <c r="A301" s="201"/>
      <c r="B301" s="202"/>
      <c r="C301" s="158"/>
      <c r="D301" s="156"/>
      <c r="E301" s="204"/>
      <c r="F301" s="6"/>
      <c r="G301" s="25"/>
    </row>
    <row r="302" spans="1:11" ht="17.100000000000001" customHeight="1" x14ac:dyDescent="0.25">
      <c r="A302" s="201"/>
      <c r="B302" s="202"/>
      <c r="C302" s="158"/>
      <c r="D302" s="156"/>
      <c r="E302" s="204"/>
      <c r="F302" s="6"/>
      <c r="G302" s="25"/>
      <c r="I302" s="129"/>
    </row>
    <row r="303" spans="1:11" ht="17.100000000000001" customHeight="1" x14ac:dyDescent="0.25">
      <c r="A303" s="201"/>
      <c r="B303" s="202"/>
      <c r="C303" s="158"/>
      <c r="D303" s="156"/>
      <c r="E303" s="204"/>
      <c r="F303" s="6"/>
      <c r="G303" s="25"/>
    </row>
    <row r="304" spans="1:11" ht="17.100000000000001" customHeight="1" x14ac:dyDescent="0.25">
      <c r="A304" s="201"/>
      <c r="B304" s="202"/>
      <c r="C304" s="158"/>
      <c r="D304" s="156"/>
      <c r="E304" s="204"/>
      <c r="F304" s="6"/>
      <c r="G304" s="25"/>
    </row>
    <row r="305" spans="1:11" ht="17.100000000000001" customHeight="1" thickBot="1" x14ac:dyDescent="0.3">
      <c r="A305" s="201"/>
      <c r="B305" s="202"/>
      <c r="C305" s="158"/>
      <c r="D305" s="156"/>
      <c r="E305" s="204"/>
      <c r="F305" s="6"/>
      <c r="G305" s="25"/>
    </row>
    <row r="306" spans="1:11" ht="24.9" customHeight="1" thickBot="1" x14ac:dyDescent="0.3">
      <c r="A306" s="467">
        <f>A244+1</f>
        <v>20</v>
      </c>
      <c r="B306" s="487"/>
      <c r="C306" s="487"/>
      <c r="D306" s="487"/>
      <c r="E306" s="487"/>
      <c r="F306" s="487"/>
      <c r="G306" s="76"/>
      <c r="K306" s="115">
        <f>SUM(K258:K305)</f>
        <v>937316</v>
      </c>
    </row>
    <row r="307" spans="1:11" ht="24.9" customHeight="1" thickBot="1" x14ac:dyDescent="0.3">
      <c r="A307" s="431">
        <f>A245+1</f>
        <v>19</v>
      </c>
      <c r="B307" s="432"/>
      <c r="C307" s="432"/>
      <c r="D307" s="432"/>
      <c r="E307" s="432"/>
      <c r="F307" s="432"/>
      <c r="G307" s="433"/>
    </row>
    <row r="308" spans="1:11" x14ac:dyDescent="0.25">
      <c r="A308" s="141"/>
      <c r="B308" s="141"/>
      <c r="C308" s="141"/>
      <c r="D308" s="141"/>
      <c r="E308" s="141"/>
      <c r="F308" s="141"/>
      <c r="G308" s="141"/>
      <c r="H308" s="142"/>
      <c r="I308" s="142"/>
      <c r="J308" s="142"/>
    </row>
    <row r="309" spans="1:11" x14ac:dyDescent="0.25">
      <c r="A309" s="141"/>
      <c r="B309" s="141"/>
      <c r="C309" s="141"/>
      <c r="D309" s="141"/>
      <c r="E309" s="141"/>
      <c r="F309" s="141"/>
      <c r="G309" s="141"/>
      <c r="H309" s="142"/>
      <c r="I309" s="142"/>
      <c r="J309" s="142"/>
    </row>
    <row r="310" spans="1:11" x14ac:dyDescent="0.25">
      <c r="A310" s="141"/>
      <c r="B310" s="141"/>
      <c r="C310" s="141"/>
      <c r="D310" s="141"/>
      <c r="E310" s="141"/>
      <c r="F310" s="141"/>
      <c r="G310" s="141"/>
      <c r="H310" s="142"/>
      <c r="I310" s="142"/>
      <c r="J310" s="142"/>
    </row>
    <row r="311" spans="1:11" x14ac:dyDescent="0.25">
      <c r="A311" s="141"/>
      <c r="B311" s="141"/>
      <c r="C311" s="141"/>
      <c r="D311" s="141"/>
      <c r="E311" s="141"/>
      <c r="F311" s="141"/>
      <c r="G311" s="141"/>
      <c r="H311" s="142"/>
      <c r="I311" s="142"/>
      <c r="J311" s="142"/>
    </row>
    <row r="312" spans="1:11" ht="9.9" customHeight="1" thickBot="1" x14ac:dyDescent="0.3">
      <c r="A312" s="37"/>
      <c r="B312" s="37"/>
      <c r="C312" s="37"/>
      <c r="D312" s="37"/>
      <c r="E312" s="37"/>
      <c r="F312" s="37"/>
      <c r="G312" s="37"/>
    </row>
    <row r="313" spans="1:11" ht="18" customHeight="1" x14ac:dyDescent="0.25">
      <c r="A313" s="215" t="s">
        <v>2</v>
      </c>
      <c r="B313" s="217" t="s">
        <v>3</v>
      </c>
      <c r="C313" s="459" t="s">
        <v>4</v>
      </c>
      <c r="D313" s="461" t="s">
        <v>5</v>
      </c>
      <c r="E313" s="463" t="s">
        <v>6</v>
      </c>
      <c r="F313" s="465" t="s">
        <v>7</v>
      </c>
      <c r="G313" s="213" t="s">
        <v>8</v>
      </c>
    </row>
    <row r="314" spans="1:11" ht="18" customHeight="1" thickBot="1" x14ac:dyDescent="0.3">
      <c r="A314" s="216" t="s">
        <v>9</v>
      </c>
      <c r="B314" s="218" t="s">
        <v>10</v>
      </c>
      <c r="C314" s="460"/>
      <c r="D314" s="462"/>
      <c r="E314" s="464"/>
      <c r="F314" s="466"/>
      <c r="G314" s="214" t="s">
        <v>11</v>
      </c>
    </row>
    <row r="315" spans="1:11" ht="21.9" customHeight="1" x14ac:dyDescent="0.25">
      <c r="A315" s="45"/>
      <c r="B315" s="61" t="s">
        <v>12</v>
      </c>
      <c r="C315" s="62" t="str">
        <f>C7</f>
        <v>Schedule 3</v>
      </c>
      <c r="D315" s="46"/>
      <c r="E315" s="46"/>
      <c r="F315" s="46"/>
      <c r="G315" s="47"/>
    </row>
    <row r="316" spans="1:11" ht="21.9" customHeight="1" x14ac:dyDescent="0.25">
      <c r="A316" s="45"/>
      <c r="B316" s="61" t="s">
        <v>71</v>
      </c>
      <c r="C316" s="64" t="str">
        <f>C254</f>
        <v xml:space="preserve">2,5 Mℓ capacity elevated water tower </v>
      </c>
      <c r="D316" s="46"/>
      <c r="E316" s="46"/>
      <c r="F316" s="46"/>
      <c r="G316" s="47"/>
    </row>
    <row r="317" spans="1:11" ht="15" customHeight="1" thickBot="1" x14ac:dyDescent="0.3">
      <c r="A317" s="45"/>
      <c r="B317" s="61"/>
      <c r="C317" s="123" t="str">
        <f>C255</f>
        <v>Drawing reference : T01 to T05</v>
      </c>
      <c r="D317" s="46"/>
      <c r="E317" s="46"/>
      <c r="F317" s="46"/>
      <c r="G317" s="47"/>
    </row>
    <row r="318" spans="1:11" ht="17.100000000000001" customHeight="1" thickBot="1" x14ac:dyDescent="0.3">
      <c r="A318" s="219">
        <f>A307</f>
        <v>19</v>
      </c>
      <c r="B318" s="220"/>
      <c r="C318" s="221"/>
      <c r="D318" s="220"/>
      <c r="E318" s="222"/>
      <c r="F318" s="223"/>
      <c r="G318" s="76"/>
    </row>
    <row r="319" spans="1:11" ht="17.100000000000001" customHeight="1" x14ac:dyDescent="0.25">
      <c r="A319" s="496"/>
      <c r="B319" s="497"/>
      <c r="C319" s="497"/>
      <c r="D319" s="497"/>
      <c r="E319" s="497"/>
      <c r="F319" s="497"/>
      <c r="G319" s="498"/>
    </row>
    <row r="320" spans="1:11" ht="17.100000000000001" customHeight="1" x14ac:dyDescent="0.25">
      <c r="A320" s="132">
        <v>3.7</v>
      </c>
      <c r="B320" s="133"/>
      <c r="C320" s="134" t="s">
        <v>485</v>
      </c>
      <c r="D320" s="135"/>
      <c r="E320" s="136"/>
      <c r="F320" s="137"/>
      <c r="G320" s="138"/>
    </row>
    <row r="321" spans="1:11" ht="17.100000000000001" customHeight="1" x14ac:dyDescent="0.25">
      <c r="A321" s="201"/>
      <c r="B321" s="202"/>
      <c r="C321" s="203" t="s">
        <v>486</v>
      </c>
      <c r="D321" s="156"/>
      <c r="E321" s="204"/>
      <c r="F321" s="6"/>
      <c r="G321" s="25"/>
    </row>
    <row r="322" spans="1:11" ht="17.100000000000001" customHeight="1" x14ac:dyDescent="0.25">
      <c r="A322" s="201" t="s">
        <v>487</v>
      </c>
      <c r="B322" s="202" t="s">
        <v>488</v>
      </c>
      <c r="C322" s="158" t="s">
        <v>489</v>
      </c>
      <c r="D322" s="156"/>
      <c r="E322" s="204"/>
      <c r="F322" s="6"/>
      <c r="G322" s="25"/>
    </row>
    <row r="323" spans="1:11" ht="17.100000000000001" customHeight="1" x14ac:dyDescent="0.25">
      <c r="A323" s="201"/>
      <c r="B323" s="202"/>
      <c r="C323" s="158" t="s">
        <v>490</v>
      </c>
      <c r="D323" s="156" t="s">
        <v>2</v>
      </c>
      <c r="E323" s="204"/>
      <c r="F323" s="6"/>
      <c r="G323" s="25"/>
      <c r="I323" s="115">
        <v>3</v>
      </c>
      <c r="J323" s="115">
        <v>100000</v>
      </c>
      <c r="K323" s="115">
        <f>I323*J323</f>
        <v>300000</v>
      </c>
    </row>
    <row r="324" spans="1:11" ht="17.100000000000001" customHeight="1" x14ac:dyDescent="0.25">
      <c r="A324" s="201"/>
      <c r="B324" s="202"/>
      <c r="C324" s="158"/>
      <c r="D324" s="156"/>
      <c r="E324" s="204"/>
      <c r="F324" s="6"/>
      <c r="G324" s="25"/>
    </row>
    <row r="325" spans="1:11" ht="17.100000000000001" customHeight="1" x14ac:dyDescent="0.25">
      <c r="A325" s="201" t="s">
        <v>491</v>
      </c>
      <c r="B325" s="202" t="s">
        <v>488</v>
      </c>
      <c r="C325" s="158" t="s">
        <v>492</v>
      </c>
      <c r="D325" s="156" t="s">
        <v>2</v>
      </c>
      <c r="E325" s="204"/>
      <c r="F325" s="6"/>
      <c r="G325" s="25"/>
    </row>
    <row r="326" spans="1:11" ht="17.100000000000001" customHeight="1" x14ac:dyDescent="0.25">
      <c r="A326" s="201"/>
      <c r="B326" s="202"/>
      <c r="C326" s="158"/>
      <c r="D326" s="156"/>
      <c r="E326" s="204"/>
      <c r="F326" s="6"/>
      <c r="G326" s="25"/>
      <c r="I326" s="115">
        <v>0.3</v>
      </c>
      <c r="J326" s="115">
        <v>100000</v>
      </c>
      <c r="K326" s="115">
        <f>I326*J326</f>
        <v>30000</v>
      </c>
    </row>
    <row r="327" spans="1:11" ht="17.100000000000001" customHeight="1" x14ac:dyDescent="0.25">
      <c r="A327" s="201" t="s">
        <v>493</v>
      </c>
      <c r="B327" s="202" t="s">
        <v>488</v>
      </c>
      <c r="C327" s="158" t="s">
        <v>494</v>
      </c>
      <c r="D327" s="156" t="s">
        <v>2</v>
      </c>
      <c r="E327" s="204"/>
      <c r="F327" s="6"/>
      <c r="G327" s="25"/>
    </row>
    <row r="328" spans="1:11" ht="17.100000000000001" customHeight="1" x14ac:dyDescent="0.25">
      <c r="A328" s="201"/>
      <c r="B328" s="202"/>
      <c r="C328" s="158"/>
      <c r="D328" s="156"/>
      <c r="E328" s="204"/>
      <c r="F328" s="6"/>
      <c r="G328" s="25"/>
      <c r="I328" s="115">
        <v>0.3</v>
      </c>
      <c r="J328" s="115">
        <v>100000</v>
      </c>
      <c r="K328" s="115">
        <f>I328*J328</f>
        <v>30000</v>
      </c>
    </row>
    <row r="329" spans="1:11" ht="17.100000000000001" customHeight="1" x14ac:dyDescent="0.25">
      <c r="A329" s="201" t="s">
        <v>495</v>
      </c>
      <c r="B329" s="202"/>
      <c r="C329" s="158" t="s">
        <v>496</v>
      </c>
      <c r="D329" s="156" t="s">
        <v>497</v>
      </c>
      <c r="E329" s="204">
        <v>2</v>
      </c>
      <c r="F329" s="6"/>
      <c r="G329" s="25"/>
    </row>
    <row r="330" spans="1:11" ht="17.100000000000001" customHeight="1" x14ac:dyDescent="0.25">
      <c r="A330" s="201"/>
      <c r="B330" s="202"/>
      <c r="C330" s="158"/>
      <c r="D330" s="156"/>
      <c r="E330" s="204"/>
      <c r="F330" s="6"/>
      <c r="G330" s="25"/>
    </row>
    <row r="331" spans="1:11" ht="17.100000000000001" customHeight="1" x14ac:dyDescent="0.25">
      <c r="A331" s="201" t="s">
        <v>495</v>
      </c>
      <c r="B331" s="202" t="s">
        <v>488</v>
      </c>
      <c r="C331" s="158" t="s">
        <v>498</v>
      </c>
      <c r="D331" s="156"/>
      <c r="E331" s="204"/>
      <c r="F331" s="6"/>
      <c r="G331" s="25"/>
    </row>
    <row r="332" spans="1:11" ht="17.100000000000001" customHeight="1" x14ac:dyDescent="0.25">
      <c r="A332" s="201"/>
      <c r="B332" s="202"/>
      <c r="C332" s="158" t="s">
        <v>499</v>
      </c>
      <c r="D332" s="156" t="s">
        <v>274</v>
      </c>
      <c r="E332" s="204">
        <v>6.7</v>
      </c>
      <c r="F332" s="6"/>
      <c r="G332" s="25"/>
      <c r="J332" s="4">
        <v>485.97</v>
      </c>
      <c r="K332" s="115">
        <f>E332*J332</f>
        <v>3255.9990000000003</v>
      </c>
    </row>
    <row r="333" spans="1:11" ht="17.100000000000001" customHeight="1" x14ac:dyDescent="0.25">
      <c r="A333" s="201"/>
      <c r="B333" s="202"/>
      <c r="C333" s="158" t="s">
        <v>500</v>
      </c>
      <c r="D333" s="156" t="s">
        <v>274</v>
      </c>
      <c r="E333" s="204">
        <v>17</v>
      </c>
      <c r="F333" s="6"/>
      <c r="G333" s="25"/>
      <c r="J333" s="4">
        <v>660.88</v>
      </c>
      <c r="K333" s="115">
        <f>E333*J333</f>
        <v>11234.96</v>
      </c>
    </row>
    <row r="334" spans="1:11" ht="17.100000000000001" customHeight="1" x14ac:dyDescent="0.25">
      <c r="A334" s="201"/>
      <c r="B334" s="202"/>
      <c r="C334" s="158"/>
      <c r="D334" s="156"/>
      <c r="E334" s="204"/>
      <c r="F334" s="6"/>
      <c r="G334" s="25"/>
      <c r="J334" s="6"/>
    </row>
    <row r="335" spans="1:11" ht="17.100000000000001" customHeight="1" x14ac:dyDescent="0.25">
      <c r="A335" s="201" t="s">
        <v>501</v>
      </c>
      <c r="B335" s="202" t="s">
        <v>488</v>
      </c>
      <c r="C335" s="158" t="s">
        <v>502</v>
      </c>
      <c r="D335" s="156"/>
      <c r="E335" s="204"/>
      <c r="F335" s="6"/>
      <c r="G335" s="25"/>
      <c r="J335" s="6"/>
    </row>
    <row r="336" spans="1:11" ht="17.100000000000001" customHeight="1" x14ac:dyDescent="0.25">
      <c r="A336" s="201"/>
      <c r="B336" s="202"/>
      <c r="C336" s="158" t="s">
        <v>503</v>
      </c>
      <c r="D336" s="156" t="s">
        <v>2</v>
      </c>
      <c r="E336" s="204">
        <v>1</v>
      </c>
      <c r="F336" s="6"/>
      <c r="G336" s="25"/>
      <c r="J336" s="5">
        <v>30175.82</v>
      </c>
      <c r="K336" s="115">
        <v>10000</v>
      </c>
    </row>
    <row r="337" spans="1:11" ht="17.100000000000001" customHeight="1" x14ac:dyDescent="0.25">
      <c r="A337" s="201"/>
      <c r="B337" s="202"/>
      <c r="C337" s="158"/>
      <c r="D337" s="156"/>
      <c r="E337" s="204"/>
      <c r="F337" s="6"/>
      <c r="G337" s="25"/>
      <c r="J337" s="5"/>
    </row>
    <row r="338" spans="1:11" ht="17.100000000000001" customHeight="1" x14ac:dyDescent="0.25">
      <c r="A338" s="201" t="s">
        <v>504</v>
      </c>
      <c r="B338" s="202" t="s">
        <v>488</v>
      </c>
      <c r="C338" s="158" t="s">
        <v>505</v>
      </c>
      <c r="D338" s="156"/>
      <c r="E338" s="204"/>
      <c r="F338" s="6"/>
      <c r="G338" s="25"/>
      <c r="J338" s="5"/>
    </row>
    <row r="339" spans="1:11" ht="17.100000000000001" customHeight="1" x14ac:dyDescent="0.25">
      <c r="A339" s="201"/>
      <c r="B339" s="202"/>
      <c r="C339" s="158" t="s">
        <v>503</v>
      </c>
      <c r="D339" s="156" t="s">
        <v>2</v>
      </c>
      <c r="E339" s="204">
        <v>1</v>
      </c>
      <c r="F339" s="6"/>
      <c r="G339" s="25"/>
      <c r="J339" s="5">
        <v>16356.58</v>
      </c>
      <c r="K339" s="115">
        <v>10000</v>
      </c>
    </row>
    <row r="340" spans="1:11" ht="17.100000000000001" customHeight="1" x14ac:dyDescent="0.25">
      <c r="A340" s="201"/>
      <c r="B340" s="202"/>
      <c r="C340" s="158"/>
      <c r="D340" s="156"/>
      <c r="E340" s="204"/>
      <c r="F340" s="6"/>
      <c r="G340" s="25"/>
      <c r="J340" s="6"/>
    </row>
    <row r="341" spans="1:11" ht="17.100000000000001" customHeight="1" x14ac:dyDescent="0.25">
      <c r="A341" s="201" t="s">
        <v>506</v>
      </c>
      <c r="B341" s="202" t="s">
        <v>488</v>
      </c>
      <c r="C341" s="158" t="s">
        <v>507</v>
      </c>
      <c r="D341" s="156"/>
      <c r="E341" s="204"/>
      <c r="F341" s="6"/>
      <c r="G341" s="25"/>
      <c r="J341" s="6"/>
    </row>
    <row r="342" spans="1:11" ht="17.100000000000001" customHeight="1" x14ac:dyDescent="0.25">
      <c r="A342" s="201"/>
      <c r="B342" s="202"/>
      <c r="C342" s="158" t="s">
        <v>508</v>
      </c>
      <c r="D342" s="156"/>
      <c r="E342" s="204"/>
      <c r="F342" s="6"/>
      <c r="G342" s="25"/>
      <c r="J342" s="6"/>
    </row>
    <row r="343" spans="1:11" ht="17.100000000000001" customHeight="1" x14ac:dyDescent="0.25">
      <c r="A343" s="201"/>
      <c r="B343" s="202"/>
      <c r="C343" s="158" t="s">
        <v>509</v>
      </c>
      <c r="D343" s="156" t="s">
        <v>158</v>
      </c>
      <c r="E343" s="204">
        <v>1</v>
      </c>
      <c r="F343" s="6"/>
      <c r="G343" s="25"/>
      <c r="J343" s="4">
        <v>10976.98</v>
      </c>
      <c r="K343" s="115">
        <f>E343*J343</f>
        <v>10976.98</v>
      </c>
    </row>
    <row r="344" spans="1:11" ht="17.100000000000001" customHeight="1" x14ac:dyDescent="0.25">
      <c r="A344" s="201"/>
      <c r="B344" s="202"/>
      <c r="C344" s="158"/>
      <c r="D344" s="156"/>
      <c r="E344" s="204"/>
      <c r="F344" s="6"/>
      <c r="G344" s="25"/>
      <c r="J344" s="6"/>
    </row>
    <row r="345" spans="1:11" ht="17.100000000000001" customHeight="1" x14ac:dyDescent="0.25">
      <c r="A345" s="201" t="s">
        <v>510</v>
      </c>
      <c r="B345" s="202" t="s">
        <v>488</v>
      </c>
      <c r="C345" s="158" t="s">
        <v>511</v>
      </c>
      <c r="D345" s="156"/>
      <c r="E345" s="204"/>
      <c r="F345" s="6"/>
      <c r="G345" s="25"/>
      <c r="J345" s="6"/>
    </row>
    <row r="346" spans="1:11" ht="17.100000000000001" customHeight="1" x14ac:dyDescent="0.25">
      <c r="A346" s="201"/>
      <c r="B346" s="202"/>
      <c r="C346" s="158" t="s">
        <v>512</v>
      </c>
      <c r="D346" s="156"/>
      <c r="E346" s="204"/>
      <c r="F346" s="6"/>
      <c r="G346" s="25"/>
      <c r="J346" s="5"/>
    </row>
    <row r="347" spans="1:11" ht="17.100000000000001" customHeight="1" x14ac:dyDescent="0.25">
      <c r="A347" s="201"/>
      <c r="B347" s="202"/>
      <c r="C347" s="158" t="s">
        <v>513</v>
      </c>
      <c r="D347" s="156" t="s">
        <v>158</v>
      </c>
      <c r="E347" s="204">
        <v>16</v>
      </c>
      <c r="F347" s="6"/>
      <c r="G347" s="25"/>
      <c r="J347" s="4">
        <v>5978.2</v>
      </c>
      <c r="K347" s="115">
        <f>E347*J347</f>
        <v>95651.199999999997</v>
      </c>
    </row>
    <row r="348" spans="1:11" ht="17.100000000000001" customHeight="1" x14ac:dyDescent="0.25">
      <c r="A348" s="201"/>
      <c r="B348" s="202"/>
      <c r="C348" s="158"/>
      <c r="D348" s="156"/>
      <c r="E348" s="204"/>
      <c r="F348" s="6"/>
      <c r="G348" s="25"/>
      <c r="J348" s="6"/>
    </row>
    <row r="349" spans="1:11" ht="17.100000000000001" customHeight="1" x14ac:dyDescent="0.25">
      <c r="A349" s="201" t="s">
        <v>514</v>
      </c>
      <c r="B349" s="202" t="s">
        <v>488</v>
      </c>
      <c r="C349" s="158" t="s">
        <v>515</v>
      </c>
      <c r="D349" s="156"/>
      <c r="E349" s="204"/>
      <c r="F349" s="6"/>
      <c r="G349" s="25"/>
      <c r="J349" s="6"/>
    </row>
    <row r="350" spans="1:11" ht="17.100000000000001" customHeight="1" x14ac:dyDescent="0.25">
      <c r="A350" s="201"/>
      <c r="B350" s="202"/>
      <c r="C350" s="158" t="s">
        <v>516</v>
      </c>
      <c r="D350" s="156" t="s">
        <v>517</v>
      </c>
      <c r="E350" s="204">
        <v>1</v>
      </c>
      <c r="F350" s="6"/>
      <c r="G350" s="25"/>
      <c r="J350" s="6">
        <v>14640.71</v>
      </c>
      <c r="K350" s="115">
        <v>10000</v>
      </c>
    </row>
    <row r="351" spans="1:11" ht="17.100000000000001" customHeight="1" x14ac:dyDescent="0.25">
      <c r="A351" s="201"/>
      <c r="B351" s="202"/>
      <c r="C351" s="158"/>
      <c r="D351" s="156"/>
      <c r="E351" s="204"/>
      <c r="F351" s="6"/>
      <c r="G351" s="25"/>
      <c r="J351" s="6"/>
    </row>
    <row r="352" spans="1:11" ht="17.100000000000001" customHeight="1" x14ac:dyDescent="0.25">
      <c r="A352" s="70">
        <v>3.8</v>
      </c>
      <c r="B352" s="139"/>
      <c r="C352" s="106" t="s">
        <v>518</v>
      </c>
      <c r="D352" s="72"/>
      <c r="E352" s="140"/>
      <c r="F352" s="109"/>
      <c r="G352" s="110"/>
    </row>
    <row r="353" spans="1:11" ht="17.100000000000001" customHeight="1" x14ac:dyDescent="0.25">
      <c r="A353" s="201"/>
      <c r="B353" s="202"/>
      <c r="C353" s="203" t="s">
        <v>486</v>
      </c>
      <c r="D353" s="156"/>
      <c r="E353" s="204"/>
      <c r="F353" s="6"/>
      <c r="G353" s="25"/>
    </row>
    <row r="354" spans="1:11" ht="17.100000000000001" customHeight="1" x14ac:dyDescent="0.25">
      <c r="A354" s="201"/>
      <c r="B354" s="202"/>
      <c r="C354" s="158"/>
      <c r="D354" s="156"/>
      <c r="E354" s="204"/>
      <c r="F354" s="6"/>
      <c r="G354" s="25"/>
    </row>
    <row r="355" spans="1:11" ht="17.100000000000001" customHeight="1" x14ac:dyDescent="0.25">
      <c r="A355" s="201" t="s">
        <v>519</v>
      </c>
      <c r="B355" s="202" t="s">
        <v>488</v>
      </c>
      <c r="C355" s="158" t="s">
        <v>1510</v>
      </c>
      <c r="D355" s="156" t="s">
        <v>158</v>
      </c>
      <c r="E355" s="204">
        <v>16</v>
      </c>
      <c r="F355" s="6"/>
      <c r="G355" s="25"/>
      <c r="J355" s="4">
        <v>3181.08</v>
      </c>
      <c r="K355" s="115">
        <f>E355*J355</f>
        <v>50897.279999999999</v>
      </c>
    </row>
    <row r="356" spans="1:11" ht="17.100000000000001" customHeight="1" x14ac:dyDescent="0.25">
      <c r="A356" s="201" t="s">
        <v>520</v>
      </c>
      <c r="B356" s="202" t="s">
        <v>488</v>
      </c>
      <c r="C356" s="158" t="s">
        <v>1517</v>
      </c>
      <c r="D356" s="156" t="s">
        <v>158</v>
      </c>
      <c r="E356" s="204">
        <v>5</v>
      </c>
      <c r="F356" s="6"/>
      <c r="G356" s="25"/>
      <c r="J356" s="4">
        <v>2464.42</v>
      </c>
      <c r="K356" s="115">
        <f>E356*J356</f>
        <v>12322.1</v>
      </c>
    </row>
    <row r="357" spans="1:11" ht="17.100000000000001" customHeight="1" x14ac:dyDescent="0.25">
      <c r="A357" s="201" t="s">
        <v>521</v>
      </c>
      <c r="B357" s="202" t="s">
        <v>488</v>
      </c>
      <c r="C357" s="158" t="s">
        <v>522</v>
      </c>
      <c r="D357" s="156" t="s">
        <v>158</v>
      </c>
      <c r="E357" s="204">
        <v>5</v>
      </c>
      <c r="F357" s="6"/>
      <c r="G357" s="25"/>
      <c r="J357" s="4">
        <v>2102.11</v>
      </c>
      <c r="K357" s="115">
        <f>E357*J357</f>
        <v>10510.550000000001</v>
      </c>
    </row>
    <row r="358" spans="1:11" ht="17.100000000000001" customHeight="1" x14ac:dyDescent="0.25">
      <c r="A358" s="201"/>
      <c r="B358" s="202"/>
      <c r="C358" s="158"/>
      <c r="D358" s="156"/>
      <c r="E358" s="204"/>
      <c r="F358" s="6"/>
      <c r="G358" s="25"/>
      <c r="J358" s="6"/>
    </row>
    <row r="359" spans="1:11" ht="17.100000000000001" customHeight="1" x14ac:dyDescent="0.25">
      <c r="A359" s="201" t="s">
        <v>523</v>
      </c>
      <c r="B359" s="202" t="s">
        <v>488</v>
      </c>
      <c r="C359" s="158" t="s">
        <v>524</v>
      </c>
      <c r="D359" s="156" t="s">
        <v>158</v>
      </c>
      <c r="E359" s="204">
        <v>2</v>
      </c>
      <c r="F359" s="6"/>
      <c r="G359" s="25"/>
      <c r="J359" s="4">
        <v>487.42</v>
      </c>
      <c r="K359" s="115">
        <f>E359*J359</f>
        <v>974.84</v>
      </c>
    </row>
    <row r="360" spans="1:11" ht="17.100000000000001" customHeight="1" x14ac:dyDescent="0.25">
      <c r="A360" s="201"/>
      <c r="B360" s="202"/>
      <c r="C360" s="158"/>
      <c r="D360" s="156"/>
      <c r="E360" s="204"/>
      <c r="F360" s="6"/>
      <c r="G360" s="25"/>
      <c r="J360" s="6"/>
    </row>
    <row r="361" spans="1:11" ht="17.100000000000001" customHeight="1" x14ac:dyDescent="0.25">
      <c r="A361" s="201" t="s">
        <v>525</v>
      </c>
      <c r="B361" s="202" t="s">
        <v>488</v>
      </c>
      <c r="C361" s="158" t="s">
        <v>526</v>
      </c>
      <c r="D361" s="156" t="s">
        <v>158</v>
      </c>
      <c r="E361" s="204">
        <v>4</v>
      </c>
      <c r="F361" s="6"/>
      <c r="G361" s="25"/>
      <c r="J361" s="4">
        <v>2813.64</v>
      </c>
      <c r="K361" s="115">
        <f>E361*J361</f>
        <v>11254.56</v>
      </c>
    </row>
    <row r="362" spans="1:11" ht="17.100000000000001" customHeight="1" x14ac:dyDescent="0.25">
      <c r="A362" s="201"/>
      <c r="B362" s="202"/>
      <c r="C362" s="158"/>
      <c r="D362" s="156"/>
      <c r="E362" s="204"/>
      <c r="F362" s="6"/>
      <c r="G362" s="25"/>
      <c r="J362" s="6"/>
    </row>
    <row r="363" spans="1:11" ht="17.100000000000001" customHeight="1" x14ac:dyDescent="0.25">
      <c r="A363" s="201" t="s">
        <v>527</v>
      </c>
      <c r="B363" s="202" t="s">
        <v>488</v>
      </c>
      <c r="C363" s="158" t="s">
        <v>528</v>
      </c>
      <c r="D363" s="156" t="s">
        <v>158</v>
      </c>
      <c r="E363" s="204">
        <v>3</v>
      </c>
      <c r="F363" s="6"/>
      <c r="G363" s="25"/>
      <c r="J363" s="4">
        <v>1065.3</v>
      </c>
      <c r="K363" s="115">
        <f>E363*J363</f>
        <v>3195.8999999999996</v>
      </c>
    </row>
    <row r="364" spans="1:11" ht="17.100000000000001" customHeight="1" x14ac:dyDescent="0.25">
      <c r="A364" s="201"/>
      <c r="B364" s="202"/>
      <c r="C364" s="158"/>
      <c r="D364" s="156"/>
      <c r="E364" s="204"/>
      <c r="F364" s="6"/>
      <c r="G364" s="25"/>
      <c r="J364" s="6"/>
    </row>
    <row r="365" spans="1:11" ht="17.100000000000001" customHeight="1" x14ac:dyDescent="0.25">
      <c r="A365" s="201" t="s">
        <v>529</v>
      </c>
      <c r="B365" s="202"/>
      <c r="C365" s="158" t="s">
        <v>530</v>
      </c>
      <c r="D365" s="156" t="s">
        <v>274</v>
      </c>
      <c r="E365" s="204">
        <v>30</v>
      </c>
      <c r="F365" s="6"/>
      <c r="G365" s="25"/>
      <c r="J365" s="4">
        <v>254.74</v>
      </c>
      <c r="K365" s="115">
        <f>E365*J365</f>
        <v>7642.2000000000007</v>
      </c>
    </row>
    <row r="366" spans="1:11" ht="17.100000000000001" customHeight="1" x14ac:dyDescent="0.25">
      <c r="A366" s="201"/>
      <c r="B366" s="202"/>
      <c r="C366" s="158"/>
      <c r="D366" s="156"/>
      <c r="E366" s="204"/>
      <c r="F366" s="6"/>
      <c r="G366" s="25"/>
      <c r="J366" s="6"/>
    </row>
    <row r="367" spans="1:11" ht="17.100000000000001" customHeight="1" x14ac:dyDescent="0.25">
      <c r="A367" s="201" t="s">
        <v>531</v>
      </c>
      <c r="B367" s="202"/>
      <c r="C367" s="158" t="s">
        <v>532</v>
      </c>
      <c r="D367" s="156"/>
      <c r="E367" s="204"/>
      <c r="F367" s="6"/>
      <c r="G367" s="25"/>
      <c r="J367" s="6"/>
    </row>
    <row r="368" spans="1:11" ht="17.100000000000001" customHeight="1" x14ac:dyDescent="0.25">
      <c r="A368" s="201"/>
      <c r="B368" s="202"/>
      <c r="C368" s="158" t="s">
        <v>533</v>
      </c>
      <c r="D368" s="156" t="s">
        <v>158</v>
      </c>
      <c r="E368" s="204">
        <v>3</v>
      </c>
      <c r="F368" s="6"/>
      <c r="G368" s="25"/>
      <c r="J368" s="11">
        <v>5321.93</v>
      </c>
    </row>
    <row r="369" spans="1:11" ht="17.100000000000001" customHeight="1" thickBot="1" x14ac:dyDescent="0.3">
      <c r="A369" s="201"/>
      <c r="B369" s="202"/>
      <c r="C369" s="158"/>
      <c r="D369" s="156"/>
      <c r="E369" s="204"/>
      <c r="F369" s="6"/>
      <c r="G369" s="25"/>
      <c r="J369" s="6"/>
    </row>
    <row r="370" spans="1:11" ht="24.9" customHeight="1" thickBot="1" x14ac:dyDescent="0.3">
      <c r="A370" s="476" t="s">
        <v>534</v>
      </c>
      <c r="B370" s="477"/>
      <c r="C370" s="477"/>
      <c r="D370" s="477"/>
      <c r="E370" s="477"/>
      <c r="F370" s="477"/>
      <c r="G370" s="426"/>
      <c r="K370" s="127">
        <f>SUM(K323:K367)</f>
        <v>607916.56900000002</v>
      </c>
    </row>
    <row r="371" spans="1:11" ht="24.9" customHeight="1" thickBot="1" x14ac:dyDescent="0.35">
      <c r="A371" s="431">
        <f>A307+1</f>
        <v>20</v>
      </c>
      <c r="B371" s="432"/>
      <c r="C371" s="432"/>
      <c r="D371" s="432"/>
      <c r="E371" s="432"/>
      <c r="F371" s="432"/>
      <c r="G371" s="433"/>
      <c r="K371" s="2">
        <v>0</v>
      </c>
    </row>
    <row r="372" spans="1:11" x14ac:dyDescent="0.25">
      <c r="A372" s="141"/>
      <c r="B372" s="141"/>
      <c r="C372" s="141"/>
      <c r="D372" s="141"/>
      <c r="E372" s="141"/>
      <c r="F372" s="141"/>
      <c r="G372" s="141"/>
      <c r="H372" s="142"/>
      <c r="I372" s="142"/>
      <c r="J372" s="142"/>
    </row>
    <row r="373" spans="1:11" x14ac:dyDescent="0.25">
      <c r="A373" s="141"/>
      <c r="B373" s="141"/>
      <c r="C373" s="141"/>
      <c r="D373" s="141"/>
      <c r="E373" s="141"/>
      <c r="F373" s="141"/>
      <c r="G373" s="141"/>
      <c r="H373" s="142"/>
      <c r="I373" s="142"/>
      <c r="J373" s="142"/>
    </row>
    <row r="374" spans="1:11" x14ac:dyDescent="0.25">
      <c r="A374" s="141"/>
      <c r="B374" s="141"/>
      <c r="C374" s="141"/>
      <c r="D374" s="141"/>
      <c r="E374" s="141"/>
      <c r="F374" s="141"/>
      <c r="G374" s="141"/>
      <c r="H374" s="142"/>
      <c r="I374" s="142"/>
      <c r="J374" s="142"/>
    </row>
    <row r="375" spans="1:11" x14ac:dyDescent="0.25">
      <c r="A375" s="141"/>
      <c r="B375" s="141"/>
      <c r="C375" s="141"/>
      <c r="D375" s="141"/>
      <c r="E375" s="141"/>
      <c r="F375" s="141"/>
      <c r="G375" s="141"/>
      <c r="H375" s="142"/>
      <c r="I375" s="142"/>
      <c r="J375" s="142"/>
    </row>
    <row r="376" spans="1:11" x14ac:dyDescent="0.25">
      <c r="A376" s="141"/>
      <c r="B376" s="141"/>
      <c r="C376" s="141"/>
      <c r="D376" s="141"/>
      <c r="E376" s="143"/>
      <c r="F376" s="144"/>
      <c r="G376" s="141"/>
    </row>
    <row r="377" spans="1:11" x14ac:dyDescent="0.25">
      <c r="A377" s="141"/>
      <c r="B377" s="141"/>
      <c r="C377" s="141"/>
      <c r="D377" s="141"/>
      <c r="E377" s="143"/>
      <c r="F377" s="144"/>
      <c r="G377" s="141"/>
    </row>
    <row r="378" spans="1:11" x14ac:dyDescent="0.25">
      <c r="A378" s="141"/>
      <c r="B378" s="141"/>
      <c r="C378" s="141"/>
      <c r="D378" s="141"/>
      <c r="E378" s="143"/>
      <c r="F378" s="144"/>
      <c r="G378" s="141"/>
    </row>
    <row r="379" spans="1:11" x14ac:dyDescent="0.25">
      <c r="A379" s="141"/>
      <c r="B379" s="141"/>
      <c r="C379" s="141"/>
      <c r="D379" s="141"/>
      <c r="E379" s="143"/>
      <c r="F379" s="144"/>
      <c r="G379" s="141"/>
    </row>
    <row r="380" spans="1:11" x14ac:dyDescent="0.25">
      <c r="A380" s="141"/>
      <c r="B380" s="141"/>
      <c r="C380" s="141"/>
      <c r="D380" s="141"/>
      <c r="E380" s="143"/>
      <c r="F380" s="144"/>
      <c r="G380" s="141"/>
    </row>
    <row r="381" spans="1:11" x14ac:dyDescent="0.25">
      <c r="A381" s="141"/>
      <c r="B381" s="141"/>
      <c r="C381" s="141"/>
      <c r="D381" s="141"/>
      <c r="E381" s="143"/>
      <c r="F381" s="144"/>
      <c r="G381" s="141"/>
    </row>
    <row r="382" spans="1:11" x14ac:dyDescent="0.25">
      <c r="A382" s="141"/>
      <c r="B382" s="141"/>
      <c r="C382" s="141"/>
      <c r="D382" s="141"/>
      <c r="E382" s="143"/>
      <c r="F382" s="144"/>
      <c r="G382" s="141"/>
    </row>
    <row r="383" spans="1:11" x14ac:dyDescent="0.25">
      <c r="A383" s="141"/>
      <c r="B383" s="141"/>
      <c r="C383" s="141"/>
      <c r="D383" s="141"/>
      <c r="E383" s="143"/>
      <c r="F383" s="144"/>
      <c r="G383" s="141"/>
    </row>
    <row r="384" spans="1:11" x14ac:dyDescent="0.25">
      <c r="A384" s="141"/>
      <c r="B384" s="141"/>
      <c r="C384" s="141"/>
      <c r="D384" s="141"/>
      <c r="E384" s="143"/>
      <c r="F384" s="144"/>
      <c r="G384" s="141"/>
    </row>
    <row r="385" spans="1:7" x14ac:dyDescent="0.25">
      <c r="A385" s="141"/>
      <c r="B385" s="141"/>
      <c r="C385" s="141"/>
      <c r="D385" s="141"/>
      <c r="E385" s="143"/>
      <c r="F385" s="144"/>
      <c r="G385" s="141"/>
    </row>
    <row r="386" spans="1:7" x14ac:dyDescent="0.25">
      <c r="A386" s="141"/>
      <c r="B386" s="141"/>
      <c r="C386" s="141"/>
      <c r="D386" s="141"/>
      <c r="E386" s="143"/>
      <c r="F386" s="144"/>
      <c r="G386" s="141"/>
    </row>
    <row r="387" spans="1:7" x14ac:dyDescent="0.25">
      <c r="A387" s="141"/>
      <c r="B387" s="141"/>
      <c r="C387" s="141"/>
      <c r="D387" s="141"/>
      <c r="E387" s="143"/>
      <c r="F387" s="144"/>
      <c r="G387" s="141"/>
    </row>
    <row r="388" spans="1:7" x14ac:dyDescent="0.25">
      <c r="A388" s="141"/>
      <c r="B388" s="141"/>
      <c r="C388" s="141"/>
      <c r="D388" s="141"/>
      <c r="E388" s="143"/>
      <c r="F388" s="144"/>
      <c r="G388" s="141"/>
    </row>
    <row r="389" spans="1:7" x14ac:dyDescent="0.25">
      <c r="A389" s="141"/>
      <c r="B389" s="141"/>
      <c r="C389" s="141"/>
      <c r="D389" s="141"/>
      <c r="E389" s="143"/>
      <c r="F389" s="144"/>
      <c r="G389" s="141"/>
    </row>
    <row r="390" spans="1:7" x14ac:dyDescent="0.25">
      <c r="A390" s="141"/>
      <c r="B390" s="141"/>
      <c r="C390" s="141"/>
      <c r="D390" s="141"/>
      <c r="E390" s="143"/>
      <c r="F390" s="144"/>
      <c r="G390" s="141"/>
    </row>
    <row r="391" spans="1:7" x14ac:dyDescent="0.25">
      <c r="A391" s="141"/>
      <c r="B391" s="141"/>
      <c r="C391" s="141"/>
      <c r="D391" s="141"/>
      <c r="E391" s="143"/>
      <c r="F391" s="144"/>
      <c r="G391" s="141"/>
    </row>
    <row r="392" spans="1:7" x14ac:dyDescent="0.25">
      <c r="A392" s="141"/>
      <c r="B392" s="141"/>
      <c r="C392" s="141"/>
      <c r="D392" s="141"/>
      <c r="E392" s="143"/>
      <c r="F392" s="144"/>
      <c r="G392" s="141"/>
    </row>
    <row r="393" spans="1:7" x14ac:dyDescent="0.25">
      <c r="A393" s="141"/>
      <c r="B393" s="141"/>
      <c r="C393" s="141"/>
      <c r="D393" s="141"/>
      <c r="E393" s="143"/>
      <c r="F393" s="144"/>
      <c r="G393" s="141"/>
    </row>
    <row r="394" spans="1:7" x14ac:dyDescent="0.25">
      <c r="A394" s="141"/>
      <c r="B394" s="141"/>
      <c r="C394" s="141"/>
      <c r="D394" s="141"/>
      <c r="E394" s="143"/>
      <c r="F394" s="144"/>
      <c r="G394" s="141"/>
    </row>
    <row r="395" spans="1:7" x14ac:dyDescent="0.25">
      <c r="A395" s="141"/>
      <c r="B395" s="141"/>
      <c r="C395" s="141"/>
      <c r="D395" s="141"/>
      <c r="E395" s="143"/>
      <c r="F395" s="144"/>
      <c r="G395" s="141"/>
    </row>
    <row r="396" spans="1:7" x14ac:dyDescent="0.25">
      <c r="A396" s="141"/>
      <c r="B396" s="141"/>
      <c r="C396" s="141"/>
      <c r="D396" s="141"/>
      <c r="E396" s="143"/>
      <c r="F396" s="144"/>
      <c r="G396" s="141"/>
    </row>
    <row r="397" spans="1:7" x14ac:dyDescent="0.25">
      <c r="A397" s="141"/>
      <c r="B397" s="141"/>
      <c r="C397" s="141"/>
      <c r="D397" s="141"/>
      <c r="E397" s="143"/>
      <c r="F397" s="144"/>
      <c r="G397" s="141"/>
    </row>
    <row r="398" spans="1:7" x14ac:dyDescent="0.25">
      <c r="A398" s="141"/>
      <c r="B398" s="141"/>
      <c r="C398" s="141"/>
      <c r="D398" s="141"/>
      <c r="E398" s="143"/>
      <c r="F398" s="144"/>
      <c r="G398" s="141"/>
    </row>
    <row r="399" spans="1:7" x14ac:dyDescent="0.25">
      <c r="A399" s="141"/>
      <c r="B399" s="141"/>
      <c r="C399" s="141"/>
      <c r="D399" s="141"/>
      <c r="E399" s="143"/>
      <c r="F399" s="144"/>
      <c r="G399" s="141"/>
    </row>
    <row r="400" spans="1:7" x14ac:dyDescent="0.25">
      <c r="A400" s="141"/>
      <c r="B400" s="141"/>
      <c r="C400" s="141"/>
      <c r="D400" s="141"/>
      <c r="E400" s="143"/>
      <c r="F400" s="144"/>
      <c r="G400" s="141"/>
    </row>
    <row r="401" spans="1:7" x14ac:dyDescent="0.25">
      <c r="A401" s="141"/>
      <c r="B401" s="141"/>
      <c r="C401" s="141"/>
      <c r="D401" s="141"/>
      <c r="E401" s="143"/>
      <c r="F401" s="144"/>
      <c r="G401" s="141"/>
    </row>
    <row r="402" spans="1:7" x14ac:dyDescent="0.25">
      <c r="A402" s="141"/>
      <c r="B402" s="141"/>
      <c r="C402" s="141"/>
      <c r="D402" s="141"/>
      <c r="E402" s="143"/>
      <c r="F402" s="144"/>
      <c r="G402" s="141"/>
    </row>
    <row r="403" spans="1:7" x14ac:dyDescent="0.25">
      <c r="A403" s="141"/>
      <c r="B403" s="141"/>
      <c r="C403" s="141"/>
      <c r="D403" s="141"/>
      <c r="E403" s="143"/>
      <c r="F403" s="144"/>
      <c r="G403" s="141"/>
    </row>
    <row r="404" spans="1:7" x14ac:dyDescent="0.25">
      <c r="A404" s="141"/>
      <c r="B404" s="141"/>
      <c r="C404" s="141"/>
      <c r="D404" s="141"/>
      <c r="E404" s="143"/>
      <c r="F404" s="144"/>
      <c r="G404" s="141"/>
    </row>
    <row r="405" spans="1:7" x14ac:dyDescent="0.25">
      <c r="A405" s="141"/>
      <c r="B405" s="141"/>
      <c r="C405" s="141"/>
      <c r="D405" s="141"/>
      <c r="E405" s="143"/>
      <c r="F405" s="144"/>
      <c r="G405" s="141"/>
    </row>
    <row r="406" spans="1:7" x14ac:dyDescent="0.25">
      <c r="A406" s="141"/>
      <c r="B406" s="141"/>
      <c r="C406" s="141"/>
      <c r="D406" s="141"/>
      <c r="E406" s="143"/>
      <c r="F406" s="144"/>
      <c r="G406" s="141"/>
    </row>
    <row r="407" spans="1:7" x14ac:dyDescent="0.25">
      <c r="A407" s="141"/>
      <c r="B407" s="141"/>
      <c r="C407" s="141"/>
      <c r="D407" s="141"/>
      <c r="E407" s="143"/>
      <c r="F407" s="144"/>
      <c r="G407" s="141"/>
    </row>
    <row r="408" spans="1:7" x14ac:dyDescent="0.25">
      <c r="A408" s="141"/>
      <c r="B408" s="141"/>
      <c r="C408" s="141"/>
      <c r="D408" s="141"/>
      <c r="E408" s="143"/>
      <c r="F408" s="144"/>
      <c r="G408" s="141"/>
    </row>
    <row r="409" spans="1:7" x14ac:dyDescent="0.25">
      <c r="A409" s="141"/>
      <c r="B409" s="141"/>
      <c r="C409" s="141"/>
      <c r="D409" s="141"/>
      <c r="E409" s="143"/>
      <c r="F409" s="144"/>
      <c r="G409" s="141"/>
    </row>
    <row r="410" spans="1:7" x14ac:dyDescent="0.25">
      <c r="A410" s="141"/>
      <c r="B410" s="141"/>
      <c r="C410" s="141"/>
      <c r="D410" s="141"/>
      <c r="E410" s="143"/>
      <c r="F410" s="144"/>
      <c r="G410" s="141"/>
    </row>
    <row r="411" spans="1:7" x14ac:dyDescent="0.25">
      <c r="A411" s="141"/>
      <c r="B411" s="141"/>
      <c r="C411" s="141"/>
      <c r="D411" s="141"/>
      <c r="E411" s="143"/>
      <c r="F411" s="144"/>
      <c r="G411" s="141"/>
    </row>
    <row r="412" spans="1:7" x14ac:dyDescent="0.25">
      <c r="A412" s="141"/>
      <c r="B412" s="141"/>
      <c r="C412" s="141"/>
      <c r="D412" s="141"/>
      <c r="E412" s="143"/>
      <c r="F412" s="144"/>
      <c r="G412" s="141"/>
    </row>
    <row r="413" spans="1:7" x14ac:dyDescent="0.25">
      <c r="A413" s="141"/>
      <c r="B413" s="141"/>
      <c r="C413" s="141"/>
      <c r="D413" s="141"/>
      <c r="E413" s="143"/>
      <c r="F413" s="144"/>
      <c r="G413" s="141"/>
    </row>
    <row r="414" spans="1:7" x14ac:dyDescent="0.25">
      <c r="A414" s="141"/>
      <c r="B414" s="141"/>
      <c r="C414" s="141"/>
      <c r="D414" s="141"/>
      <c r="E414" s="143"/>
      <c r="F414" s="144"/>
      <c r="G414" s="141"/>
    </row>
    <row r="415" spans="1:7" x14ac:dyDescent="0.25">
      <c r="A415" s="141"/>
      <c r="B415" s="141"/>
      <c r="C415" s="141"/>
      <c r="D415" s="141"/>
      <c r="E415" s="143"/>
      <c r="F415" s="144"/>
      <c r="G415" s="141"/>
    </row>
    <row r="416" spans="1:7" x14ac:dyDescent="0.25">
      <c r="A416" s="141"/>
      <c r="B416" s="141"/>
      <c r="C416" s="141"/>
      <c r="D416" s="141"/>
      <c r="E416" s="143"/>
      <c r="F416" s="144"/>
      <c r="G416" s="141"/>
    </row>
    <row r="417" spans="1:7" x14ac:dyDescent="0.25">
      <c r="A417" s="141"/>
      <c r="B417" s="141"/>
      <c r="C417" s="141"/>
      <c r="D417" s="141"/>
      <c r="E417" s="143"/>
      <c r="F417" s="144"/>
      <c r="G417" s="141"/>
    </row>
    <row r="418" spans="1:7" x14ac:dyDescent="0.25">
      <c r="A418" s="141"/>
      <c r="B418" s="141"/>
      <c r="C418" s="141"/>
      <c r="D418" s="141"/>
      <c r="E418" s="143"/>
      <c r="F418" s="144"/>
      <c r="G418" s="141"/>
    </row>
    <row r="419" spans="1:7" x14ac:dyDescent="0.25">
      <c r="A419" s="141"/>
      <c r="B419" s="141"/>
      <c r="C419" s="141"/>
      <c r="D419" s="141"/>
      <c r="E419" s="143"/>
      <c r="F419" s="144"/>
      <c r="G419" s="141"/>
    </row>
    <row r="420" spans="1:7" x14ac:dyDescent="0.25">
      <c r="A420" s="141"/>
      <c r="B420" s="141"/>
      <c r="C420" s="141"/>
      <c r="D420" s="141"/>
      <c r="E420" s="143"/>
      <c r="F420" s="144"/>
      <c r="G420" s="141"/>
    </row>
    <row r="421" spans="1:7" x14ac:dyDescent="0.25">
      <c r="A421" s="141"/>
      <c r="B421" s="141"/>
      <c r="C421" s="141"/>
      <c r="D421" s="141"/>
      <c r="E421" s="143"/>
      <c r="F421" s="144"/>
      <c r="G421" s="141"/>
    </row>
    <row r="422" spans="1:7" x14ac:dyDescent="0.25">
      <c r="A422" s="141"/>
      <c r="B422" s="141"/>
      <c r="C422" s="141"/>
      <c r="D422" s="141"/>
      <c r="E422" s="143"/>
      <c r="F422" s="144"/>
      <c r="G422" s="141"/>
    </row>
    <row r="423" spans="1:7" x14ac:dyDescent="0.25">
      <c r="A423" s="141"/>
      <c r="B423" s="141"/>
      <c r="C423" s="141"/>
      <c r="D423" s="141"/>
      <c r="E423" s="143"/>
      <c r="F423" s="144"/>
      <c r="G423" s="141"/>
    </row>
    <row r="424" spans="1:7" x14ac:dyDescent="0.25">
      <c r="A424" s="141"/>
      <c r="B424" s="141"/>
      <c r="C424" s="141"/>
      <c r="D424" s="141"/>
      <c r="E424" s="143"/>
      <c r="F424" s="144"/>
      <c r="G424" s="141"/>
    </row>
    <row r="425" spans="1:7" x14ac:dyDescent="0.25">
      <c r="A425" s="141"/>
      <c r="B425" s="141"/>
      <c r="C425" s="141"/>
      <c r="D425" s="141"/>
      <c r="E425" s="143"/>
      <c r="F425" s="144"/>
      <c r="G425" s="141"/>
    </row>
  </sheetData>
  <mergeCells count="38">
    <mergeCell ref="A371:G371"/>
    <mergeCell ref="C251:C252"/>
    <mergeCell ref="D251:D252"/>
    <mergeCell ref="E251:E252"/>
    <mergeCell ref="F251:F252"/>
    <mergeCell ref="A306:F306"/>
    <mergeCell ref="A307:G307"/>
    <mergeCell ref="C313:C314"/>
    <mergeCell ref="D313:D314"/>
    <mergeCell ref="E313:E314"/>
    <mergeCell ref="F313:F314"/>
    <mergeCell ref="A370:F370"/>
    <mergeCell ref="A319:G319"/>
    <mergeCell ref="A245:G245"/>
    <mergeCell ref="C126:C127"/>
    <mergeCell ref="D126:D127"/>
    <mergeCell ref="E126:E127"/>
    <mergeCell ref="F126:F127"/>
    <mergeCell ref="A182:F182"/>
    <mergeCell ref="A183:G183"/>
    <mergeCell ref="C189:C190"/>
    <mergeCell ref="D189:D190"/>
    <mergeCell ref="E189:E190"/>
    <mergeCell ref="F189:F190"/>
    <mergeCell ref="A244:F244"/>
    <mergeCell ref="A120:G120"/>
    <mergeCell ref="C5:C6"/>
    <mergeCell ref="D5:D6"/>
    <mergeCell ref="E5:E6"/>
    <mergeCell ref="F5:F6"/>
    <mergeCell ref="A57:F57"/>
    <mergeCell ref="A58:G58"/>
    <mergeCell ref="C64:C65"/>
    <mergeCell ref="D64:D65"/>
    <mergeCell ref="E64:E65"/>
    <mergeCell ref="F64:F65"/>
    <mergeCell ref="A119:F119"/>
    <mergeCell ref="A70:G70"/>
  </mergeCells>
  <pageMargins left="0.7" right="0.7" top="0.75" bottom="0.75" header="0.3" footer="0.3"/>
  <pageSetup paperSize="9" scale="61" fitToHeight="0" orientation="portrait" r:id="rId1"/>
  <rowBreaks count="5" manualBreakCount="5">
    <brk id="62" max="6" man="1"/>
    <brk id="124" max="6" man="1"/>
    <brk id="187" max="6" man="1"/>
    <brk id="249" max="6" man="1"/>
    <brk id="31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6A58-76E2-435F-AFE0-DFF5C4E7A1D6}">
  <sheetPr>
    <tabColor rgb="FFFFCCFF"/>
    <pageSetUpPr fitToPage="1"/>
  </sheetPr>
  <dimension ref="A1:K183"/>
  <sheetViews>
    <sheetView view="pageBreakPreview" topLeftCell="A148" zoomScale="85" zoomScaleNormal="100" zoomScaleSheetLayoutView="85" workbookViewId="0">
      <selection activeCell="G178" sqref="A178:G178"/>
    </sheetView>
  </sheetViews>
  <sheetFormatPr defaultColWidth="9.109375" defaultRowHeight="15" x14ac:dyDescent="0.25"/>
  <cols>
    <col min="1" max="1" width="9.6640625" style="115" customWidth="1"/>
    <col min="2" max="2" width="10.6640625" style="115" customWidth="1"/>
    <col min="3" max="3" width="77.6640625" style="115" customWidth="1"/>
    <col min="4" max="4" width="6.6640625" style="115" customWidth="1"/>
    <col min="5" max="5" width="8.6640625" style="145" customWidth="1"/>
    <col min="6" max="6" width="13.6640625" style="115" customWidth="1"/>
    <col min="7" max="7" width="15.6640625" style="115" customWidth="1"/>
    <col min="8" max="8" width="9.109375" style="115"/>
    <col min="9" max="10" width="13.44140625" style="115" hidden="1" customWidth="1"/>
    <col min="11" max="11" width="12.6640625" style="115" hidden="1" customWidth="1"/>
    <col min="12" max="13" width="0" style="115" hidden="1" customWidth="1"/>
    <col min="14" max="16384" width="9.109375" style="115"/>
  </cols>
  <sheetData>
    <row r="1" spans="1:11" ht="21.9" customHeight="1" x14ac:dyDescent="0.3">
      <c r="A1" s="52" t="str">
        <f>Works!A1</f>
        <v>CONTRACT JW14402</v>
      </c>
      <c r="B1" s="26"/>
      <c r="C1" s="26"/>
      <c r="D1" s="27"/>
      <c r="E1" s="53"/>
      <c r="F1" s="29" t="str">
        <f>Works!F1</f>
        <v>Date :08/09/2025</v>
      </c>
      <c r="G1" s="30"/>
      <c r="J1" s="3">
        <v>0.4</v>
      </c>
    </row>
    <row r="2" spans="1:11" ht="42" customHeight="1" x14ac:dyDescent="0.25">
      <c r="A2" s="55" t="s">
        <v>0</v>
      </c>
      <c r="B2" s="31"/>
      <c r="C2" s="31"/>
      <c r="D2" s="31"/>
      <c r="E2" s="56"/>
      <c r="F2" s="32"/>
      <c r="G2" s="33"/>
    </row>
    <row r="3" spans="1:11" ht="21.9" customHeight="1" thickBot="1" x14ac:dyDescent="0.3">
      <c r="A3" s="57" t="str">
        <f>Works!A3</f>
        <v>Turffontein Corridors of Freedom - Water Upgrade (Forest Hill New Tower and Pumpstation)</v>
      </c>
      <c r="B3" s="34"/>
      <c r="C3" s="34"/>
      <c r="D3" s="35"/>
      <c r="E3" s="58"/>
      <c r="F3" s="35"/>
      <c r="G3" s="36"/>
    </row>
    <row r="4" spans="1:11" ht="9.9" customHeight="1" thickBot="1" x14ac:dyDescent="0.3">
      <c r="A4" s="88"/>
      <c r="B4" s="88"/>
      <c r="C4" s="88"/>
      <c r="D4" s="88"/>
      <c r="E4" s="147"/>
      <c r="F4" s="88"/>
      <c r="G4" s="88"/>
    </row>
    <row r="5" spans="1:11" ht="18" customHeight="1" x14ac:dyDescent="0.25">
      <c r="A5" s="215" t="s">
        <v>2</v>
      </c>
      <c r="B5" s="217" t="s">
        <v>3</v>
      </c>
      <c r="C5" s="459" t="s">
        <v>4</v>
      </c>
      <c r="D5" s="461" t="s">
        <v>5</v>
      </c>
      <c r="E5" s="463" t="s">
        <v>6</v>
      </c>
      <c r="F5" s="465" t="s">
        <v>7</v>
      </c>
      <c r="G5" s="213" t="s">
        <v>8</v>
      </c>
    </row>
    <row r="6" spans="1:11" ht="18" customHeight="1" thickBot="1" x14ac:dyDescent="0.3">
      <c r="A6" s="216" t="s">
        <v>9</v>
      </c>
      <c r="B6" s="218" t="s">
        <v>10</v>
      </c>
      <c r="C6" s="460"/>
      <c r="D6" s="462"/>
      <c r="E6" s="464"/>
      <c r="F6" s="466"/>
      <c r="G6" s="214" t="s">
        <v>11</v>
      </c>
    </row>
    <row r="7" spans="1:11" ht="21.9" customHeight="1" x14ac:dyDescent="0.25">
      <c r="A7" s="92"/>
      <c r="B7" s="93" t="s">
        <v>12</v>
      </c>
      <c r="C7" s="94" t="s">
        <v>536</v>
      </c>
      <c r="D7" s="148"/>
      <c r="E7" s="147"/>
      <c r="F7" s="88"/>
      <c r="G7" s="149"/>
    </row>
    <row r="8" spans="1:11" ht="21.9" customHeight="1" x14ac:dyDescent="0.25">
      <c r="A8" s="92"/>
      <c r="B8" s="93" t="s">
        <v>71</v>
      </c>
      <c r="C8" s="96" t="s">
        <v>537</v>
      </c>
      <c r="D8" s="88"/>
      <c r="E8" s="147"/>
      <c r="F8" s="88"/>
      <c r="G8" s="95"/>
    </row>
    <row r="9" spans="1:11" ht="15" customHeight="1" thickBot="1" x14ac:dyDescent="0.3">
      <c r="A9" s="92"/>
      <c r="B9" s="93"/>
      <c r="C9" s="97" t="s">
        <v>538</v>
      </c>
      <c r="D9" s="88"/>
      <c r="E9" s="147"/>
      <c r="F9" s="88"/>
      <c r="G9" s="95"/>
    </row>
    <row r="10" spans="1:11" ht="17.100000000000001" customHeight="1" x14ac:dyDescent="0.25">
      <c r="A10" s="98">
        <v>4.0999999999999996</v>
      </c>
      <c r="B10" s="150"/>
      <c r="C10" s="151" t="s">
        <v>539</v>
      </c>
      <c r="D10" s="152"/>
      <c r="E10" s="152"/>
      <c r="F10" s="153"/>
      <c r="G10" s="103"/>
    </row>
    <row r="11" spans="1:11" ht="17.100000000000001" customHeight="1" x14ac:dyDescent="0.25">
      <c r="A11" s="154" t="s">
        <v>540</v>
      </c>
      <c r="B11" s="139"/>
      <c r="C11" s="106" t="s">
        <v>541</v>
      </c>
      <c r="D11" s="72"/>
      <c r="E11" s="140"/>
      <c r="F11" s="155"/>
      <c r="G11" s="75"/>
    </row>
    <row r="12" spans="1:11" ht="17.100000000000001" customHeight="1" x14ac:dyDescent="0.25">
      <c r="A12" s="201"/>
      <c r="B12" s="202"/>
      <c r="C12" s="158"/>
      <c r="D12" s="156"/>
      <c r="E12" s="204"/>
      <c r="F12" s="6"/>
      <c r="G12" s="25"/>
    </row>
    <row r="13" spans="1:11" ht="17.100000000000001" customHeight="1" x14ac:dyDescent="0.25">
      <c r="A13" s="201" t="s">
        <v>542</v>
      </c>
      <c r="B13" s="202" t="s">
        <v>543</v>
      </c>
      <c r="C13" s="158" t="s">
        <v>1264</v>
      </c>
      <c r="D13" s="156"/>
      <c r="E13" s="204"/>
      <c r="F13" s="6"/>
      <c r="G13" s="25"/>
      <c r="J13" s="4">
        <v>32.42</v>
      </c>
      <c r="K13" s="115">
        <f>E13*J13</f>
        <v>0</v>
      </c>
    </row>
    <row r="14" spans="1:11" ht="17.100000000000001" customHeight="1" x14ac:dyDescent="0.25">
      <c r="A14" s="201"/>
      <c r="B14" s="202"/>
      <c r="C14" s="158" t="s">
        <v>243</v>
      </c>
      <c r="D14" s="156" t="s">
        <v>244</v>
      </c>
      <c r="E14" s="204">
        <v>326</v>
      </c>
      <c r="F14" s="6"/>
      <c r="G14" s="25"/>
      <c r="J14" s="6"/>
    </row>
    <row r="15" spans="1:11" ht="17.100000000000001" customHeight="1" x14ac:dyDescent="0.25">
      <c r="A15" s="201"/>
      <c r="B15" s="202"/>
      <c r="C15" s="158"/>
      <c r="D15" s="156"/>
      <c r="E15" s="204"/>
      <c r="F15" s="6"/>
      <c r="G15" s="25"/>
      <c r="J15" s="6"/>
    </row>
    <row r="16" spans="1:11" ht="17.100000000000001" customHeight="1" x14ac:dyDescent="0.25">
      <c r="A16" s="201" t="s">
        <v>546</v>
      </c>
      <c r="B16" s="202" t="s">
        <v>246</v>
      </c>
      <c r="C16" s="158" t="s">
        <v>247</v>
      </c>
      <c r="D16" s="156" t="s">
        <v>244</v>
      </c>
      <c r="E16" s="204">
        <v>20</v>
      </c>
      <c r="F16" s="6"/>
      <c r="G16" s="25"/>
      <c r="J16" s="4">
        <v>11.55</v>
      </c>
      <c r="K16" s="115">
        <f>E16*J16</f>
        <v>231</v>
      </c>
    </row>
    <row r="17" spans="1:11" ht="17.100000000000001" customHeight="1" x14ac:dyDescent="0.25">
      <c r="A17" s="201" t="s">
        <v>547</v>
      </c>
      <c r="B17" s="202" t="s">
        <v>249</v>
      </c>
      <c r="C17" s="158" t="s">
        <v>250</v>
      </c>
      <c r="D17" s="156" t="s">
        <v>244</v>
      </c>
      <c r="E17" s="204">
        <v>5</v>
      </c>
      <c r="F17" s="6"/>
      <c r="G17" s="25"/>
      <c r="J17" s="4">
        <v>376.47</v>
      </c>
      <c r="K17" s="115">
        <f>E17*J17</f>
        <v>1882.3500000000001</v>
      </c>
    </row>
    <row r="18" spans="1:11" ht="17.100000000000001" customHeight="1" x14ac:dyDescent="0.25">
      <c r="A18" s="201"/>
      <c r="B18" s="202"/>
      <c r="C18" s="158"/>
      <c r="D18" s="156"/>
      <c r="E18" s="204"/>
      <c r="F18" s="6"/>
      <c r="G18" s="25"/>
      <c r="J18" s="6"/>
    </row>
    <row r="19" spans="1:11" ht="17.100000000000001" customHeight="1" x14ac:dyDescent="0.25">
      <c r="A19" s="201" t="s">
        <v>548</v>
      </c>
      <c r="B19" s="202" t="s">
        <v>549</v>
      </c>
      <c r="C19" s="158" t="s">
        <v>550</v>
      </c>
      <c r="D19" s="156" t="s">
        <v>239</v>
      </c>
      <c r="E19" s="204">
        <v>62</v>
      </c>
      <c r="F19" s="6"/>
      <c r="G19" s="25"/>
      <c r="J19" s="11">
        <v>89.07</v>
      </c>
      <c r="K19" s="115">
        <f>E19*J19</f>
        <v>5522.3399999999992</v>
      </c>
    </row>
    <row r="20" spans="1:11" ht="17.100000000000001" customHeight="1" x14ac:dyDescent="0.25">
      <c r="A20" s="154" t="s">
        <v>551</v>
      </c>
      <c r="B20" s="139"/>
      <c r="C20" s="106" t="s">
        <v>285</v>
      </c>
      <c r="D20" s="72"/>
      <c r="E20" s="140"/>
      <c r="F20" s="155"/>
      <c r="G20" s="75"/>
    </row>
    <row r="21" spans="1:11" ht="17.100000000000001" customHeight="1" x14ac:dyDescent="0.25">
      <c r="A21" s="201" t="s">
        <v>552</v>
      </c>
      <c r="B21" s="202" t="s">
        <v>288</v>
      </c>
      <c r="C21" s="158" t="s">
        <v>553</v>
      </c>
      <c r="D21" s="156" t="s">
        <v>239</v>
      </c>
      <c r="E21" s="204">
        <v>150</v>
      </c>
      <c r="F21" s="6"/>
      <c r="G21" s="25"/>
      <c r="J21" s="19">
        <v>144.19999999999999</v>
      </c>
      <c r="K21" s="115">
        <f t="shared" ref="K21:K29" si="0">E21*J21</f>
        <v>21630</v>
      </c>
    </row>
    <row r="22" spans="1:11" ht="17.100000000000001" customHeight="1" x14ac:dyDescent="0.25">
      <c r="A22" s="201" t="s">
        <v>554</v>
      </c>
      <c r="B22" s="202" t="s">
        <v>295</v>
      </c>
      <c r="C22" s="158" t="s">
        <v>555</v>
      </c>
      <c r="D22" s="156" t="s">
        <v>244</v>
      </c>
      <c r="E22" s="204">
        <v>50</v>
      </c>
      <c r="F22" s="6"/>
      <c r="G22" s="25"/>
      <c r="J22" s="4">
        <v>2189.4899999999998</v>
      </c>
      <c r="K22" s="115">
        <f t="shared" si="0"/>
        <v>109474.49999999999</v>
      </c>
    </row>
    <row r="23" spans="1:11" ht="17.100000000000001" customHeight="1" x14ac:dyDescent="0.25">
      <c r="A23" s="201" t="s">
        <v>556</v>
      </c>
      <c r="B23" s="202" t="s">
        <v>295</v>
      </c>
      <c r="C23" s="158" t="s">
        <v>557</v>
      </c>
      <c r="D23" s="156" t="s">
        <v>244</v>
      </c>
      <c r="E23" s="204">
        <v>35</v>
      </c>
      <c r="F23" s="6"/>
      <c r="G23" s="25"/>
      <c r="J23" s="4">
        <v>2430.46</v>
      </c>
      <c r="K23" s="115">
        <f t="shared" si="0"/>
        <v>85066.1</v>
      </c>
    </row>
    <row r="24" spans="1:11" ht="17.100000000000001" customHeight="1" x14ac:dyDescent="0.25">
      <c r="A24" s="201" t="s">
        <v>558</v>
      </c>
      <c r="B24" s="202" t="s">
        <v>295</v>
      </c>
      <c r="C24" s="158" t="s">
        <v>559</v>
      </c>
      <c r="D24" s="156" t="s">
        <v>244</v>
      </c>
      <c r="E24" s="204">
        <v>6</v>
      </c>
      <c r="F24" s="6"/>
      <c r="G24" s="25"/>
      <c r="I24" s="129"/>
      <c r="J24" s="4">
        <v>2558.54</v>
      </c>
      <c r="K24" s="115">
        <f t="shared" si="0"/>
        <v>15351.24</v>
      </c>
    </row>
    <row r="25" spans="1:11" ht="17.100000000000001" customHeight="1" x14ac:dyDescent="0.25">
      <c r="A25" s="201" t="s">
        <v>560</v>
      </c>
      <c r="B25" s="202" t="s">
        <v>295</v>
      </c>
      <c r="C25" s="158" t="s">
        <v>1265</v>
      </c>
      <c r="D25" s="156" t="s">
        <v>244</v>
      </c>
      <c r="E25" s="204">
        <v>62</v>
      </c>
      <c r="F25" s="6"/>
      <c r="G25" s="25"/>
      <c r="J25" s="4">
        <v>2697.45</v>
      </c>
      <c r="K25" s="115">
        <f t="shared" si="0"/>
        <v>167241.9</v>
      </c>
    </row>
    <row r="26" spans="1:11" ht="17.100000000000001" customHeight="1" x14ac:dyDescent="0.25">
      <c r="A26" s="201" t="s">
        <v>561</v>
      </c>
      <c r="B26" s="202" t="s">
        <v>295</v>
      </c>
      <c r="C26" s="158" t="s">
        <v>562</v>
      </c>
      <c r="D26" s="156" t="s">
        <v>244</v>
      </c>
      <c r="E26" s="253">
        <v>1.5</v>
      </c>
      <c r="F26" s="6"/>
      <c r="G26" s="25"/>
      <c r="J26" s="4">
        <v>3385.7</v>
      </c>
    </row>
    <row r="27" spans="1:11" ht="17.100000000000001" customHeight="1" x14ac:dyDescent="0.25">
      <c r="A27" s="201" t="s">
        <v>563</v>
      </c>
      <c r="B27" s="202" t="s">
        <v>295</v>
      </c>
      <c r="C27" s="158" t="s">
        <v>564</v>
      </c>
      <c r="D27" s="156" t="s">
        <v>244</v>
      </c>
      <c r="E27" s="204">
        <v>4</v>
      </c>
      <c r="F27" s="6"/>
      <c r="G27" s="25"/>
      <c r="J27" s="4">
        <v>2210.1999999999998</v>
      </c>
      <c r="K27" s="115">
        <f t="shared" si="0"/>
        <v>8840.7999999999993</v>
      </c>
    </row>
    <row r="28" spans="1:11" ht="17.100000000000001" customHeight="1" x14ac:dyDescent="0.25">
      <c r="A28" s="201"/>
      <c r="B28" s="202"/>
      <c r="C28" s="158"/>
      <c r="D28" s="156"/>
      <c r="E28" s="204"/>
      <c r="F28" s="6"/>
      <c r="G28" s="25"/>
      <c r="J28" s="7"/>
    </row>
    <row r="29" spans="1:11" ht="17.100000000000001" customHeight="1" x14ac:dyDescent="0.25">
      <c r="A29" s="201" t="s">
        <v>565</v>
      </c>
      <c r="B29" s="202" t="s">
        <v>357</v>
      </c>
      <c r="C29" s="158" t="s">
        <v>566</v>
      </c>
      <c r="D29" s="156" t="s">
        <v>244</v>
      </c>
      <c r="E29" s="204">
        <v>145</v>
      </c>
      <c r="F29" s="6"/>
      <c r="G29" s="25"/>
      <c r="J29" s="4">
        <v>515.53</v>
      </c>
      <c r="K29" s="115">
        <f t="shared" si="0"/>
        <v>74751.849999999991</v>
      </c>
    </row>
    <row r="30" spans="1:11" ht="17.100000000000001" customHeight="1" x14ac:dyDescent="0.25">
      <c r="A30" s="201"/>
      <c r="B30" s="202"/>
      <c r="C30" s="158" t="s">
        <v>567</v>
      </c>
      <c r="D30" s="156"/>
      <c r="E30" s="204"/>
      <c r="F30" s="6"/>
      <c r="G30" s="25"/>
      <c r="J30" s="7"/>
    </row>
    <row r="31" spans="1:11" ht="17.100000000000001" customHeight="1" x14ac:dyDescent="0.25">
      <c r="A31" s="201"/>
      <c r="B31" s="202"/>
      <c r="C31" s="158" t="s">
        <v>568</v>
      </c>
      <c r="D31" s="156"/>
      <c r="E31" s="204"/>
      <c r="F31" s="6"/>
      <c r="G31" s="25"/>
      <c r="J31" s="7"/>
    </row>
    <row r="32" spans="1:11" ht="17.100000000000001" customHeight="1" x14ac:dyDescent="0.25">
      <c r="A32" s="201" t="s">
        <v>565</v>
      </c>
      <c r="B32" s="202" t="s">
        <v>363</v>
      </c>
      <c r="C32" s="158" t="s">
        <v>569</v>
      </c>
      <c r="D32" s="156" t="s">
        <v>365</v>
      </c>
      <c r="E32" s="204">
        <f>8800+4850+214+373+103+680+279+1</f>
        <v>15300</v>
      </c>
      <c r="F32" s="6"/>
      <c r="G32" s="25"/>
      <c r="J32" s="4">
        <v>17.45</v>
      </c>
      <c r="K32" s="115">
        <f>E32*J32</f>
        <v>266985</v>
      </c>
    </row>
    <row r="33" spans="1:11" ht="17.100000000000001" customHeight="1" x14ac:dyDescent="0.25">
      <c r="A33" s="201" t="s">
        <v>570</v>
      </c>
      <c r="B33" s="202" t="s">
        <v>571</v>
      </c>
      <c r="C33" s="158" t="s">
        <v>572</v>
      </c>
      <c r="D33" s="156" t="s">
        <v>365</v>
      </c>
      <c r="E33" s="204">
        <f>167+131+85+48+4</f>
        <v>435</v>
      </c>
      <c r="F33" s="6"/>
      <c r="G33" s="25"/>
      <c r="J33" s="4">
        <v>17.45</v>
      </c>
      <c r="K33" s="115">
        <f>E33*J33</f>
        <v>7590.75</v>
      </c>
    </row>
    <row r="34" spans="1:11" ht="17.100000000000001" customHeight="1" x14ac:dyDescent="0.25">
      <c r="A34" s="201"/>
      <c r="B34" s="202"/>
      <c r="C34" s="158"/>
      <c r="D34" s="156"/>
      <c r="E34" s="204"/>
      <c r="F34" s="6"/>
      <c r="G34" s="25"/>
      <c r="J34" s="5"/>
    </row>
    <row r="35" spans="1:11" ht="17.100000000000001" customHeight="1" x14ac:dyDescent="0.25">
      <c r="A35" s="201" t="s">
        <v>573</v>
      </c>
      <c r="B35" s="202" t="s">
        <v>380</v>
      </c>
      <c r="C35" s="158" t="s">
        <v>574</v>
      </c>
      <c r="D35" s="156" t="s">
        <v>239</v>
      </c>
      <c r="E35" s="204">
        <v>155</v>
      </c>
      <c r="F35" s="6"/>
      <c r="G35" s="25"/>
      <c r="J35" s="4">
        <v>550.03</v>
      </c>
      <c r="K35" s="115">
        <f>E35*J35</f>
        <v>85254.65</v>
      </c>
    </row>
    <row r="36" spans="1:11" ht="17.100000000000001" customHeight="1" x14ac:dyDescent="0.25">
      <c r="A36" s="201" t="s">
        <v>575</v>
      </c>
      <c r="B36" s="202" t="s">
        <v>380</v>
      </c>
      <c r="C36" s="158" t="s">
        <v>576</v>
      </c>
      <c r="D36" s="156" t="s">
        <v>239</v>
      </c>
      <c r="E36" s="204">
        <v>115</v>
      </c>
      <c r="F36" s="6"/>
      <c r="G36" s="25"/>
      <c r="J36" s="4">
        <v>550.03</v>
      </c>
      <c r="K36" s="115">
        <f>E36*J36</f>
        <v>63253.45</v>
      </c>
    </row>
    <row r="37" spans="1:11" ht="17.100000000000001" customHeight="1" x14ac:dyDescent="0.25">
      <c r="A37" s="201" t="s">
        <v>577</v>
      </c>
      <c r="B37" s="202" t="s">
        <v>380</v>
      </c>
      <c r="C37" s="158" t="s">
        <v>578</v>
      </c>
      <c r="D37" s="156" t="s">
        <v>239</v>
      </c>
      <c r="E37" s="204">
        <v>230</v>
      </c>
      <c r="F37" s="6"/>
      <c r="G37" s="25"/>
      <c r="J37" s="4">
        <v>2424.88</v>
      </c>
      <c r="K37" s="115">
        <f>E37*J37</f>
        <v>557722.4</v>
      </c>
    </row>
    <row r="38" spans="1:11" ht="17.100000000000001" customHeight="1" x14ac:dyDescent="0.25">
      <c r="A38" s="201"/>
      <c r="B38" s="202"/>
      <c r="C38" s="158"/>
      <c r="D38" s="156"/>
      <c r="E38" s="204"/>
      <c r="F38" s="6"/>
      <c r="G38" s="25"/>
      <c r="J38" s="5"/>
    </row>
    <row r="39" spans="1:11" ht="17.100000000000001" customHeight="1" x14ac:dyDescent="0.25">
      <c r="A39" s="201" t="s">
        <v>579</v>
      </c>
      <c r="B39" s="202" t="s">
        <v>461</v>
      </c>
      <c r="C39" s="158" t="s">
        <v>580</v>
      </c>
      <c r="D39" s="156" t="s">
        <v>239</v>
      </c>
      <c r="E39" s="204">
        <v>230</v>
      </c>
      <c r="F39" s="6"/>
      <c r="G39" s="25"/>
      <c r="J39" s="4">
        <v>25.27</v>
      </c>
      <c r="K39" s="115">
        <f>E39*J39</f>
        <v>5812.0999999999995</v>
      </c>
    </row>
    <row r="40" spans="1:11" ht="17.100000000000001" customHeight="1" x14ac:dyDescent="0.25">
      <c r="A40" s="201"/>
      <c r="B40" s="202"/>
      <c r="C40" s="158"/>
      <c r="D40" s="156"/>
      <c r="E40" s="204"/>
      <c r="F40" s="6"/>
      <c r="G40" s="25"/>
      <c r="J40" s="5"/>
    </row>
    <row r="41" spans="1:11" ht="17.100000000000001" customHeight="1" x14ac:dyDescent="0.25">
      <c r="A41" s="201" t="s">
        <v>581</v>
      </c>
      <c r="B41" s="202" t="s">
        <v>582</v>
      </c>
      <c r="C41" s="158" t="s">
        <v>583</v>
      </c>
      <c r="D41" s="156" t="s">
        <v>274</v>
      </c>
      <c r="E41" s="204">
        <v>280</v>
      </c>
      <c r="F41" s="6"/>
      <c r="G41" s="25"/>
      <c r="J41" s="4">
        <v>111.19</v>
      </c>
      <c r="K41" s="115">
        <f>E41*J41</f>
        <v>31133.200000000001</v>
      </c>
    </row>
    <row r="42" spans="1:11" ht="17.100000000000001" customHeight="1" x14ac:dyDescent="0.25">
      <c r="A42" s="201" t="s">
        <v>584</v>
      </c>
      <c r="B42" s="202" t="s">
        <v>582</v>
      </c>
      <c r="C42" s="158" t="s">
        <v>585</v>
      </c>
      <c r="D42" s="156" t="s">
        <v>274</v>
      </c>
      <c r="E42" s="204">
        <v>65</v>
      </c>
      <c r="F42" s="6"/>
      <c r="G42" s="25"/>
      <c r="J42" s="4">
        <v>136.91</v>
      </c>
      <c r="K42" s="115">
        <f>E42*J42</f>
        <v>8899.15</v>
      </c>
    </row>
    <row r="43" spans="1:11" ht="17.100000000000001" customHeight="1" x14ac:dyDescent="0.25">
      <c r="A43" s="201" t="s">
        <v>586</v>
      </c>
      <c r="B43" s="202" t="s">
        <v>587</v>
      </c>
      <c r="C43" s="158" t="s">
        <v>1273</v>
      </c>
      <c r="D43" s="156"/>
      <c r="E43" s="204"/>
      <c r="F43" s="6"/>
      <c r="G43" s="25"/>
      <c r="J43" s="6"/>
    </row>
    <row r="44" spans="1:11" ht="17.100000000000001" customHeight="1" x14ac:dyDescent="0.25">
      <c r="A44" s="201"/>
      <c r="B44" s="202"/>
      <c r="C44" s="158" t="s">
        <v>588</v>
      </c>
      <c r="D44" s="156" t="s">
        <v>158</v>
      </c>
      <c r="E44" s="204">
        <v>1</v>
      </c>
      <c r="F44" s="6"/>
      <c r="G44" s="25"/>
      <c r="J44" s="4">
        <v>1649.28</v>
      </c>
      <c r="K44" s="115">
        <f>E44*J44</f>
        <v>1649.28</v>
      </c>
    </row>
    <row r="45" spans="1:11" ht="17.100000000000001" customHeight="1" x14ac:dyDescent="0.25">
      <c r="A45" s="201" t="s">
        <v>589</v>
      </c>
      <c r="B45" s="202" t="s">
        <v>587</v>
      </c>
      <c r="C45" s="158" t="s">
        <v>1274</v>
      </c>
      <c r="D45" s="156"/>
      <c r="E45" s="204"/>
      <c r="F45" s="6"/>
      <c r="G45" s="25"/>
      <c r="J45" s="6"/>
    </row>
    <row r="46" spans="1:11" ht="17.100000000000001" customHeight="1" x14ac:dyDescent="0.25">
      <c r="A46" s="201"/>
      <c r="B46" s="202"/>
      <c r="C46" s="158" t="s">
        <v>590</v>
      </c>
      <c r="D46" s="156" t="s">
        <v>158</v>
      </c>
      <c r="E46" s="204">
        <v>4</v>
      </c>
      <c r="F46" s="6"/>
      <c r="G46" s="25"/>
      <c r="J46" s="4">
        <v>1484.33</v>
      </c>
      <c r="K46" s="115">
        <f>E46*J46</f>
        <v>5937.32</v>
      </c>
    </row>
    <row r="47" spans="1:11" ht="17.100000000000001" customHeight="1" x14ac:dyDescent="0.25">
      <c r="A47" s="201" t="s">
        <v>591</v>
      </c>
      <c r="B47" s="202"/>
      <c r="C47" s="158" t="s">
        <v>1275</v>
      </c>
      <c r="D47" s="156" t="s">
        <v>158</v>
      </c>
      <c r="E47" s="204">
        <v>1</v>
      </c>
      <c r="F47" s="6"/>
      <c r="G47" s="25"/>
      <c r="J47" s="4">
        <v>824.64</v>
      </c>
      <c r="K47" s="115">
        <f>E47*J47</f>
        <v>824.64</v>
      </c>
    </row>
    <row r="48" spans="1:11" ht="17.100000000000001" customHeight="1" x14ac:dyDescent="0.25">
      <c r="A48" s="201"/>
      <c r="B48" s="202"/>
      <c r="C48" s="158"/>
      <c r="D48" s="156"/>
      <c r="E48" s="204"/>
      <c r="F48" s="6"/>
      <c r="G48" s="25"/>
      <c r="J48" s="7"/>
    </row>
    <row r="49" spans="1:11" ht="17.100000000000001" customHeight="1" x14ac:dyDescent="0.25">
      <c r="A49" s="201" t="s">
        <v>592</v>
      </c>
      <c r="B49" s="202"/>
      <c r="C49" s="158" t="s">
        <v>593</v>
      </c>
      <c r="D49" s="156" t="s">
        <v>239</v>
      </c>
      <c r="E49" s="204">
        <v>105</v>
      </c>
      <c r="F49" s="6"/>
      <c r="G49" s="25"/>
      <c r="J49" s="11">
        <v>63.27</v>
      </c>
      <c r="K49" s="115">
        <f>E49*J49</f>
        <v>6643.35</v>
      </c>
    </row>
    <row r="50" spans="1:11" ht="17.100000000000001" customHeight="1" x14ac:dyDescent="0.25">
      <c r="A50" s="154" t="s">
        <v>594</v>
      </c>
      <c r="B50" s="139"/>
      <c r="C50" s="106" t="s">
        <v>595</v>
      </c>
      <c r="D50" s="72"/>
      <c r="E50" s="140"/>
      <c r="F50" s="155"/>
      <c r="G50" s="75"/>
    </row>
    <row r="51" spans="1:11" ht="17.100000000000001" customHeight="1" x14ac:dyDescent="0.25">
      <c r="A51" s="201" t="s">
        <v>596</v>
      </c>
      <c r="B51" s="202"/>
      <c r="C51" s="158" t="s">
        <v>1276</v>
      </c>
      <c r="D51" s="156"/>
      <c r="E51" s="204"/>
      <c r="F51" s="6"/>
      <c r="G51" s="25"/>
    </row>
    <row r="52" spans="1:11" ht="17.100000000000001" customHeight="1" x14ac:dyDescent="0.25">
      <c r="A52" s="201"/>
      <c r="B52" s="202"/>
      <c r="C52" s="158" t="s">
        <v>1005</v>
      </c>
      <c r="D52" s="156"/>
      <c r="E52" s="204"/>
      <c r="F52" s="6"/>
      <c r="G52" s="25"/>
    </row>
    <row r="53" spans="1:11" ht="17.100000000000001" customHeight="1" x14ac:dyDescent="0.25">
      <c r="A53" s="201"/>
      <c r="B53" s="202"/>
      <c r="C53" s="158" t="s">
        <v>597</v>
      </c>
      <c r="D53" s="156" t="s">
        <v>239</v>
      </c>
      <c r="E53" s="204">
        <v>255</v>
      </c>
      <c r="F53" s="6"/>
      <c r="G53" s="25"/>
      <c r="J53" s="4">
        <v>596.47</v>
      </c>
      <c r="K53" s="115">
        <f>E53*J53</f>
        <v>152099.85</v>
      </c>
    </row>
    <row r="54" spans="1:11" ht="17.100000000000001" customHeight="1" x14ac:dyDescent="0.25">
      <c r="A54" s="201"/>
      <c r="B54" s="202"/>
      <c r="C54" s="158"/>
      <c r="D54" s="156"/>
      <c r="E54" s="204"/>
      <c r="F54" s="6"/>
      <c r="G54" s="25"/>
      <c r="J54" s="7"/>
    </row>
    <row r="55" spans="1:11" ht="17.100000000000001" customHeight="1" x14ac:dyDescent="0.25">
      <c r="A55" s="201" t="s">
        <v>598</v>
      </c>
      <c r="B55" s="202"/>
      <c r="C55" s="158" t="s">
        <v>599</v>
      </c>
      <c r="D55" s="156"/>
      <c r="E55" s="204"/>
      <c r="F55" s="6"/>
      <c r="G55" s="25"/>
      <c r="J55" s="7"/>
    </row>
    <row r="56" spans="1:11" ht="17.100000000000001" customHeight="1" thickBot="1" x14ac:dyDescent="0.3">
      <c r="A56" s="201"/>
      <c r="B56" s="202"/>
      <c r="C56" s="158" t="s">
        <v>600</v>
      </c>
      <c r="D56" s="156" t="s">
        <v>239</v>
      </c>
      <c r="E56" s="204">
        <v>210</v>
      </c>
      <c r="F56" s="6"/>
      <c r="G56" s="25"/>
      <c r="J56" s="4">
        <v>219.34</v>
      </c>
      <c r="K56" s="115">
        <f>E56*J56</f>
        <v>46061.4</v>
      </c>
    </row>
    <row r="57" spans="1:11" ht="24.9" customHeight="1" thickBot="1" x14ac:dyDescent="0.3">
      <c r="A57" s="467">
        <v>22</v>
      </c>
      <c r="B57" s="487"/>
      <c r="C57" s="487"/>
      <c r="D57" s="487"/>
      <c r="E57" s="487"/>
      <c r="F57" s="487"/>
      <c r="G57" s="81"/>
      <c r="K57" s="127">
        <f>SUM(K13:K56)</f>
        <v>1729858.6199999999</v>
      </c>
    </row>
    <row r="58" spans="1:11" ht="24.9" customHeight="1" thickBot="1" x14ac:dyDescent="0.3">
      <c r="A58" s="431">
        <v>21</v>
      </c>
      <c r="B58" s="432"/>
      <c r="C58" s="432"/>
      <c r="D58" s="432"/>
      <c r="E58" s="432"/>
      <c r="F58" s="432"/>
      <c r="G58" s="433"/>
    </row>
    <row r="59" spans="1:11" x14ac:dyDescent="0.25">
      <c r="A59" s="141"/>
      <c r="B59" s="141"/>
      <c r="C59" s="141"/>
      <c r="D59" s="141"/>
      <c r="E59" s="143"/>
      <c r="F59" s="141"/>
      <c r="G59" s="141"/>
      <c r="H59" s="142"/>
      <c r="I59" s="142"/>
      <c r="J59" s="142"/>
    </row>
    <row r="60" spans="1:11" x14ac:dyDescent="0.25">
      <c r="A60" s="141"/>
      <c r="B60" s="141"/>
      <c r="C60" s="141"/>
      <c r="D60" s="141"/>
      <c r="E60" s="143"/>
      <c r="F60" s="141"/>
      <c r="G60" s="141"/>
      <c r="H60" s="142"/>
      <c r="I60" s="142"/>
      <c r="J60" s="142"/>
    </row>
    <row r="61" spans="1:11" x14ac:dyDescent="0.25">
      <c r="A61" s="141"/>
      <c r="B61" s="141"/>
      <c r="C61" s="141"/>
      <c r="D61" s="141"/>
      <c r="E61" s="143"/>
      <c r="F61" s="141"/>
      <c r="G61" s="141"/>
      <c r="H61" s="142"/>
      <c r="I61" s="142"/>
      <c r="J61" s="142"/>
    </row>
    <row r="62" spans="1:11" x14ac:dyDescent="0.25">
      <c r="A62" s="141"/>
      <c r="B62" s="141"/>
      <c r="C62" s="141"/>
      <c r="D62" s="141"/>
      <c r="E62" s="143"/>
      <c r="F62" s="141"/>
      <c r="G62" s="141"/>
      <c r="H62" s="142"/>
      <c r="I62" s="142"/>
      <c r="J62" s="142"/>
    </row>
    <row r="63" spans="1:11" ht="9.9" customHeight="1" thickBot="1" x14ac:dyDescent="0.3">
      <c r="A63" s="88"/>
      <c r="B63" s="88"/>
      <c r="C63" s="88"/>
      <c r="D63" s="88"/>
      <c r="E63" s="89"/>
      <c r="F63" s="88"/>
      <c r="G63" s="88"/>
    </row>
    <row r="64" spans="1:11" ht="18" customHeight="1" x14ac:dyDescent="0.25">
      <c r="A64" s="215" t="s">
        <v>2</v>
      </c>
      <c r="B64" s="217" t="s">
        <v>3</v>
      </c>
      <c r="C64" s="459" t="s">
        <v>4</v>
      </c>
      <c r="D64" s="461" t="s">
        <v>5</v>
      </c>
      <c r="E64" s="463" t="s">
        <v>6</v>
      </c>
      <c r="F64" s="465" t="s">
        <v>7</v>
      </c>
      <c r="G64" s="213" t="s">
        <v>8</v>
      </c>
    </row>
    <row r="65" spans="1:11" ht="18" customHeight="1" thickBot="1" x14ac:dyDescent="0.3">
      <c r="A65" s="216" t="s">
        <v>9</v>
      </c>
      <c r="B65" s="218" t="s">
        <v>10</v>
      </c>
      <c r="C65" s="460"/>
      <c r="D65" s="462"/>
      <c r="E65" s="464"/>
      <c r="F65" s="466"/>
      <c r="G65" s="214" t="s">
        <v>11</v>
      </c>
    </row>
    <row r="66" spans="1:11" ht="21.9" customHeight="1" x14ac:dyDescent="0.25">
      <c r="A66" s="92"/>
      <c r="B66" s="93" t="s">
        <v>12</v>
      </c>
      <c r="C66" s="94" t="s">
        <v>605</v>
      </c>
      <c r="D66" s="88"/>
      <c r="E66" s="89"/>
      <c r="F66" s="88"/>
      <c r="G66" s="95"/>
    </row>
    <row r="67" spans="1:11" ht="21.9" customHeight="1" x14ac:dyDescent="0.25">
      <c r="A67" s="92"/>
      <c r="B67" s="93" t="s">
        <v>71</v>
      </c>
      <c r="C67" s="96" t="str">
        <f>C8</f>
        <v>Pump station and guard hut</v>
      </c>
      <c r="D67" s="88"/>
      <c r="E67" s="89"/>
      <c r="F67" s="88"/>
      <c r="G67" s="95"/>
    </row>
    <row r="68" spans="1:11" ht="15" customHeight="1" thickBot="1" x14ac:dyDescent="0.3">
      <c r="A68" s="92"/>
      <c r="B68" s="93"/>
      <c r="C68" s="97" t="str">
        <f>C9</f>
        <v>Drawing reference: P01 to P03</v>
      </c>
      <c r="D68" s="88"/>
      <c r="E68" s="89"/>
      <c r="F68" s="88"/>
      <c r="G68" s="95"/>
    </row>
    <row r="69" spans="1:11" ht="17.100000000000001" customHeight="1" thickBot="1" x14ac:dyDescent="0.3">
      <c r="A69" s="189">
        <f>A58</f>
        <v>21</v>
      </c>
      <c r="B69" s="190"/>
      <c r="C69" s="191"/>
      <c r="D69" s="190"/>
      <c r="E69" s="192"/>
      <c r="F69" s="193"/>
      <c r="G69" s="81"/>
    </row>
    <row r="70" spans="1:11" ht="17.100000000000001" customHeight="1" x14ac:dyDescent="0.25">
      <c r="A70" s="386" t="s">
        <v>606</v>
      </c>
      <c r="B70" s="387"/>
      <c r="C70" s="388" t="s">
        <v>485</v>
      </c>
      <c r="D70" s="374"/>
      <c r="E70" s="389"/>
      <c r="F70" s="390"/>
      <c r="G70" s="180"/>
    </row>
    <row r="71" spans="1:11" ht="17.100000000000001" customHeight="1" x14ac:dyDescent="0.25">
      <c r="A71" s="201"/>
      <c r="B71" s="202"/>
      <c r="C71" s="158"/>
      <c r="D71" s="156"/>
      <c r="E71" s="204"/>
      <c r="F71" s="6"/>
      <c r="G71" s="25"/>
    </row>
    <row r="72" spans="1:11" ht="17.100000000000001" customHeight="1" x14ac:dyDescent="0.25">
      <c r="A72" s="201" t="s">
        <v>601</v>
      </c>
      <c r="B72" s="202"/>
      <c r="C72" s="158" t="s">
        <v>602</v>
      </c>
      <c r="D72" s="156"/>
      <c r="E72" s="204"/>
      <c r="F72" s="6"/>
      <c r="G72" s="25"/>
    </row>
    <row r="73" spans="1:11" ht="17.100000000000001" customHeight="1" x14ac:dyDescent="0.25">
      <c r="A73" s="201"/>
      <c r="B73" s="202"/>
      <c r="C73" s="158" t="s">
        <v>603</v>
      </c>
      <c r="D73" s="156"/>
      <c r="E73" s="204"/>
      <c r="F73" s="6"/>
      <c r="G73" s="25"/>
    </row>
    <row r="74" spans="1:11" ht="17.100000000000001" customHeight="1" x14ac:dyDescent="0.25">
      <c r="A74" s="201"/>
      <c r="B74" s="202"/>
      <c r="C74" s="158" t="s">
        <v>604</v>
      </c>
      <c r="D74" s="156" t="s">
        <v>239</v>
      </c>
      <c r="E74" s="204">
        <v>295</v>
      </c>
      <c r="F74" s="6"/>
      <c r="G74" s="25"/>
    </row>
    <row r="75" spans="1:11" ht="17.100000000000001" customHeight="1" x14ac:dyDescent="0.25">
      <c r="A75" s="201"/>
      <c r="B75" s="202"/>
      <c r="C75" s="158"/>
      <c r="D75" s="156"/>
      <c r="E75" s="204"/>
      <c r="F75" s="6"/>
      <c r="G75" s="25"/>
    </row>
    <row r="76" spans="1:11" ht="17.100000000000001" customHeight="1" x14ac:dyDescent="0.25">
      <c r="A76" s="201"/>
      <c r="B76" s="202"/>
      <c r="C76" s="203" t="s">
        <v>486</v>
      </c>
      <c r="D76" s="156"/>
      <c r="E76" s="204"/>
      <c r="F76" s="6"/>
      <c r="G76" s="25"/>
    </row>
    <row r="77" spans="1:11" ht="17.100000000000001" customHeight="1" x14ac:dyDescent="0.25">
      <c r="A77" s="201" t="s">
        <v>607</v>
      </c>
      <c r="B77" s="202" t="s">
        <v>488</v>
      </c>
      <c r="C77" s="158" t="s">
        <v>507</v>
      </c>
      <c r="D77" s="156"/>
      <c r="E77" s="204"/>
      <c r="F77" s="6"/>
      <c r="G77" s="25"/>
    </row>
    <row r="78" spans="1:11" ht="17.100000000000001" customHeight="1" x14ac:dyDescent="0.25">
      <c r="A78" s="201"/>
      <c r="B78" s="202"/>
      <c r="C78" s="158" t="s">
        <v>508</v>
      </c>
      <c r="D78" s="156"/>
      <c r="E78" s="204"/>
      <c r="F78" s="6"/>
      <c r="G78" s="25"/>
    </row>
    <row r="79" spans="1:11" ht="17.100000000000001" customHeight="1" x14ac:dyDescent="0.25">
      <c r="A79" s="201"/>
      <c r="B79" s="202"/>
      <c r="C79" s="158" t="s">
        <v>509</v>
      </c>
      <c r="D79" s="156" t="s">
        <v>158</v>
      </c>
      <c r="E79" s="204">
        <v>2</v>
      </c>
      <c r="F79" s="6"/>
      <c r="G79" s="25"/>
      <c r="J79" s="4">
        <v>15010.62</v>
      </c>
      <c r="K79" s="115">
        <f>E79*J79</f>
        <v>30021.24</v>
      </c>
    </row>
    <row r="80" spans="1:11" ht="17.100000000000001" customHeight="1" x14ac:dyDescent="0.25">
      <c r="A80" s="201"/>
      <c r="B80" s="202"/>
      <c r="C80" s="158"/>
      <c r="D80" s="156"/>
      <c r="E80" s="204"/>
      <c r="F80" s="6"/>
      <c r="G80" s="25"/>
      <c r="J80" s="7"/>
    </row>
    <row r="81" spans="1:11" ht="17.100000000000001" customHeight="1" x14ac:dyDescent="0.25">
      <c r="A81" s="201" t="s">
        <v>608</v>
      </c>
      <c r="B81" s="202" t="s">
        <v>488</v>
      </c>
      <c r="C81" s="158" t="s">
        <v>1277</v>
      </c>
      <c r="D81" s="156"/>
      <c r="E81" s="204"/>
      <c r="F81" s="6"/>
      <c r="G81" s="25"/>
      <c r="J81" s="7"/>
    </row>
    <row r="82" spans="1:11" ht="17.100000000000001" customHeight="1" x14ac:dyDescent="0.25">
      <c r="A82" s="201"/>
      <c r="B82" s="202"/>
      <c r="C82" s="158" t="s">
        <v>508</v>
      </c>
      <c r="D82" s="156"/>
      <c r="E82" s="204"/>
      <c r="F82" s="6"/>
      <c r="G82" s="25"/>
      <c r="J82" s="7"/>
    </row>
    <row r="83" spans="1:11" ht="17.100000000000001" customHeight="1" x14ac:dyDescent="0.25">
      <c r="A83" s="201"/>
      <c r="B83" s="202"/>
      <c r="C83" s="158" t="s">
        <v>509</v>
      </c>
      <c r="D83" s="156" t="s">
        <v>158</v>
      </c>
      <c r="E83" s="204">
        <v>1</v>
      </c>
      <c r="F83" s="6"/>
      <c r="G83" s="25"/>
      <c r="J83" s="4">
        <v>24996.33</v>
      </c>
      <c r="K83" s="115">
        <f>E83*J83</f>
        <v>24996.33</v>
      </c>
    </row>
    <row r="84" spans="1:11" ht="17.100000000000001" customHeight="1" x14ac:dyDescent="0.25">
      <c r="A84" s="201"/>
      <c r="B84" s="202"/>
      <c r="C84" s="158"/>
      <c r="D84" s="156"/>
      <c r="E84" s="204"/>
      <c r="F84" s="6"/>
      <c r="G84" s="25"/>
      <c r="J84" s="7"/>
    </row>
    <row r="85" spans="1:11" ht="17.100000000000001" customHeight="1" x14ac:dyDescent="0.25">
      <c r="A85" s="201" t="s">
        <v>609</v>
      </c>
      <c r="B85" s="202" t="s">
        <v>488</v>
      </c>
      <c r="C85" s="158" t="s">
        <v>1278</v>
      </c>
      <c r="D85" s="156"/>
      <c r="E85" s="204"/>
      <c r="F85" s="6"/>
      <c r="G85" s="25"/>
      <c r="J85" s="7"/>
    </row>
    <row r="86" spans="1:11" ht="17.100000000000001" customHeight="1" x14ac:dyDescent="0.25">
      <c r="A86" s="201"/>
      <c r="B86" s="202"/>
      <c r="C86" s="158" t="s">
        <v>610</v>
      </c>
      <c r="D86" s="156"/>
      <c r="E86" s="204"/>
      <c r="F86" s="6"/>
      <c r="G86" s="25"/>
      <c r="J86" s="7"/>
    </row>
    <row r="87" spans="1:11" ht="17.100000000000001" customHeight="1" x14ac:dyDescent="0.25">
      <c r="A87" s="201"/>
      <c r="B87" s="202"/>
      <c r="C87" s="158" t="s">
        <v>513</v>
      </c>
      <c r="D87" s="156" t="s">
        <v>158</v>
      </c>
      <c r="E87" s="204">
        <v>12</v>
      </c>
      <c r="F87" s="6"/>
      <c r="G87" s="25"/>
      <c r="J87" s="4">
        <v>8160.39</v>
      </c>
      <c r="K87" s="115">
        <f>E87*J87</f>
        <v>97924.680000000008</v>
      </c>
    </row>
    <row r="88" spans="1:11" ht="17.100000000000001" customHeight="1" x14ac:dyDescent="0.25">
      <c r="A88" s="201"/>
      <c r="B88" s="202"/>
      <c r="C88" s="158"/>
      <c r="D88" s="156"/>
      <c r="E88" s="204"/>
      <c r="F88" s="6"/>
      <c r="G88" s="25"/>
      <c r="J88" s="7"/>
    </row>
    <row r="89" spans="1:11" ht="17.100000000000001" customHeight="1" x14ac:dyDescent="0.25">
      <c r="A89" s="201" t="s">
        <v>611</v>
      </c>
      <c r="B89" s="202" t="s">
        <v>488</v>
      </c>
      <c r="C89" s="158" t="s">
        <v>1279</v>
      </c>
      <c r="D89" s="156"/>
      <c r="E89" s="204"/>
      <c r="F89" s="6"/>
      <c r="G89" s="25"/>
      <c r="J89" s="7"/>
    </row>
    <row r="90" spans="1:11" ht="17.100000000000001" customHeight="1" x14ac:dyDescent="0.25">
      <c r="A90" s="201"/>
      <c r="B90" s="202"/>
      <c r="C90" s="254" t="s">
        <v>1280</v>
      </c>
      <c r="D90" s="156"/>
      <c r="E90" s="204"/>
      <c r="F90" s="6"/>
      <c r="G90" s="25"/>
      <c r="J90" s="7"/>
    </row>
    <row r="91" spans="1:11" ht="17.100000000000001" customHeight="1" x14ac:dyDescent="0.25">
      <c r="A91" s="201"/>
      <c r="B91" s="202"/>
      <c r="C91" s="158" t="s">
        <v>1282</v>
      </c>
      <c r="D91" s="156"/>
      <c r="E91" s="204"/>
      <c r="F91" s="6"/>
      <c r="G91" s="25"/>
      <c r="J91" s="4">
        <v>67.8</v>
      </c>
      <c r="K91" s="115">
        <f>E91*J91</f>
        <v>0</v>
      </c>
    </row>
    <row r="92" spans="1:11" ht="17.100000000000001" customHeight="1" x14ac:dyDescent="0.25">
      <c r="A92" s="201"/>
      <c r="B92" s="202"/>
      <c r="C92" s="254" t="s">
        <v>1281</v>
      </c>
      <c r="D92" s="156" t="s">
        <v>365</v>
      </c>
      <c r="E92" s="204">
        <v>3600</v>
      </c>
      <c r="F92" s="6"/>
      <c r="G92" s="25"/>
      <c r="J92" s="240"/>
    </row>
    <row r="93" spans="1:11" ht="17.100000000000001" customHeight="1" x14ac:dyDescent="0.25">
      <c r="A93" s="201"/>
      <c r="B93" s="202"/>
      <c r="C93" s="158"/>
      <c r="D93" s="156"/>
      <c r="E93" s="204"/>
      <c r="F93" s="6"/>
      <c r="G93" s="25"/>
    </row>
    <row r="94" spans="1:11" ht="17.100000000000001" customHeight="1" x14ac:dyDescent="0.25">
      <c r="A94" s="154" t="s">
        <v>612</v>
      </c>
      <c r="B94" s="139"/>
      <c r="C94" s="106" t="s">
        <v>518</v>
      </c>
      <c r="D94" s="72"/>
      <c r="E94" s="140"/>
      <c r="F94" s="155"/>
      <c r="G94" s="75"/>
    </row>
    <row r="95" spans="1:11" ht="17.100000000000001" customHeight="1" x14ac:dyDescent="0.25">
      <c r="A95" s="201"/>
      <c r="B95" s="202"/>
      <c r="C95" s="203" t="s">
        <v>486</v>
      </c>
      <c r="D95" s="156"/>
      <c r="E95" s="204"/>
      <c r="F95" s="6"/>
      <c r="G95" s="25"/>
    </row>
    <row r="96" spans="1:11" ht="17.100000000000001" customHeight="1" x14ac:dyDescent="0.25">
      <c r="A96" s="201"/>
      <c r="B96" s="202"/>
      <c r="C96" s="158"/>
      <c r="D96" s="156"/>
      <c r="E96" s="204"/>
      <c r="F96" s="6"/>
      <c r="G96" s="25"/>
    </row>
    <row r="97" spans="1:11" ht="17.100000000000001" customHeight="1" x14ac:dyDescent="0.25">
      <c r="A97" s="201" t="s">
        <v>613</v>
      </c>
      <c r="B97" s="202" t="s">
        <v>488</v>
      </c>
      <c r="C97" s="158" t="s">
        <v>1283</v>
      </c>
      <c r="D97" s="156"/>
      <c r="E97" s="204"/>
      <c r="F97" s="6"/>
      <c r="G97" s="25"/>
    </row>
    <row r="98" spans="1:11" ht="17.100000000000001" customHeight="1" x14ac:dyDescent="0.25">
      <c r="A98" s="201"/>
      <c r="B98" s="202"/>
      <c r="C98" s="158" t="s">
        <v>1284</v>
      </c>
      <c r="D98" s="156" t="s">
        <v>365</v>
      </c>
      <c r="E98" s="204">
        <v>250</v>
      </c>
      <c r="F98" s="6"/>
      <c r="G98" s="25"/>
      <c r="J98" s="4">
        <v>67.8</v>
      </c>
      <c r="K98" s="115">
        <f>E98*J98</f>
        <v>16950</v>
      </c>
    </row>
    <row r="99" spans="1:11" ht="17.100000000000001" customHeight="1" x14ac:dyDescent="0.25">
      <c r="A99" s="201"/>
      <c r="B99" s="202"/>
      <c r="C99" s="158"/>
      <c r="D99" s="156"/>
      <c r="E99" s="204"/>
      <c r="F99" s="6"/>
      <c r="G99" s="25"/>
      <c r="J99" s="7"/>
    </row>
    <row r="100" spans="1:11" ht="17.100000000000001" customHeight="1" x14ac:dyDescent="0.25">
      <c r="A100" s="201" t="s">
        <v>614</v>
      </c>
      <c r="B100" s="202" t="s">
        <v>488</v>
      </c>
      <c r="C100" s="158" t="s">
        <v>1286</v>
      </c>
      <c r="D100" s="156" t="s">
        <v>158</v>
      </c>
      <c r="E100" s="204">
        <v>1</v>
      </c>
      <c r="F100" s="6"/>
      <c r="G100" s="25"/>
      <c r="J100" s="4">
        <v>5293.32</v>
      </c>
      <c r="K100" s="115">
        <f>E100*J100</f>
        <v>5293.32</v>
      </c>
    </row>
    <row r="101" spans="1:11" ht="17.100000000000001" customHeight="1" x14ac:dyDescent="0.25">
      <c r="A101" s="201"/>
      <c r="B101" s="202"/>
      <c r="C101" s="158" t="s">
        <v>615</v>
      </c>
      <c r="D101" s="156"/>
      <c r="E101" s="204"/>
      <c r="F101" s="6"/>
      <c r="G101" s="25"/>
      <c r="J101" s="7"/>
    </row>
    <row r="102" spans="1:11" ht="17.100000000000001" customHeight="1" x14ac:dyDescent="0.25">
      <c r="A102" s="201"/>
      <c r="B102" s="202"/>
      <c r="C102" s="158"/>
      <c r="D102" s="156"/>
      <c r="E102" s="204"/>
      <c r="F102" s="6"/>
      <c r="G102" s="25"/>
      <c r="J102" s="7"/>
    </row>
    <row r="103" spans="1:11" ht="17.100000000000001" customHeight="1" x14ac:dyDescent="0.25">
      <c r="A103" s="201" t="s">
        <v>616</v>
      </c>
      <c r="B103" s="202" t="s">
        <v>488</v>
      </c>
      <c r="C103" s="158" t="s">
        <v>1285</v>
      </c>
      <c r="D103" s="156" t="s">
        <v>158</v>
      </c>
      <c r="E103" s="204">
        <v>1</v>
      </c>
      <c r="F103" s="6"/>
      <c r="G103" s="25"/>
      <c r="J103" s="4">
        <v>3998.08</v>
      </c>
      <c r="K103" s="115">
        <f>E103*J103</f>
        <v>3998.08</v>
      </c>
    </row>
    <row r="104" spans="1:11" ht="17.100000000000001" customHeight="1" x14ac:dyDescent="0.25">
      <c r="A104" s="201"/>
      <c r="B104" s="202"/>
      <c r="C104" s="158"/>
      <c r="D104" s="156"/>
      <c r="E104" s="204"/>
      <c r="F104" s="6"/>
      <c r="G104" s="25"/>
      <c r="J104" s="7"/>
    </row>
    <row r="105" spans="1:11" ht="17.100000000000001" customHeight="1" x14ac:dyDescent="0.25">
      <c r="A105" s="201" t="s">
        <v>617</v>
      </c>
      <c r="B105" s="202" t="s">
        <v>488</v>
      </c>
      <c r="C105" s="158" t="s">
        <v>618</v>
      </c>
      <c r="D105" s="156" t="s">
        <v>274</v>
      </c>
      <c r="E105" s="204">
        <v>20</v>
      </c>
      <c r="F105" s="6"/>
      <c r="G105" s="25"/>
      <c r="J105" s="4">
        <v>712.92</v>
      </c>
      <c r="K105" s="115">
        <f>E105*J105</f>
        <v>14258.4</v>
      </c>
    </row>
    <row r="106" spans="1:11" ht="17.100000000000001" customHeight="1" x14ac:dyDescent="0.25">
      <c r="A106" s="201"/>
      <c r="B106" s="202"/>
      <c r="C106" s="158"/>
      <c r="D106" s="156"/>
      <c r="E106" s="204"/>
      <c r="F106" s="6"/>
      <c r="G106" s="25"/>
      <c r="J106" s="7"/>
    </row>
    <row r="107" spans="1:11" ht="17.100000000000001" customHeight="1" x14ac:dyDescent="0.25">
      <c r="A107" s="201" t="s">
        <v>619</v>
      </c>
      <c r="B107" s="202" t="s">
        <v>488</v>
      </c>
      <c r="C107" s="158" t="s">
        <v>620</v>
      </c>
      <c r="D107" s="156"/>
      <c r="E107" s="204"/>
      <c r="F107" s="6"/>
      <c r="G107" s="25"/>
      <c r="J107" s="7"/>
    </row>
    <row r="108" spans="1:11" ht="17.100000000000001" customHeight="1" x14ac:dyDescent="0.25">
      <c r="A108" s="201"/>
      <c r="B108" s="202"/>
      <c r="C108" s="158" t="s">
        <v>621</v>
      </c>
      <c r="D108" s="156" t="s">
        <v>274</v>
      </c>
      <c r="E108" s="204">
        <v>24</v>
      </c>
      <c r="F108" s="6"/>
      <c r="G108" s="25"/>
      <c r="J108" s="4">
        <v>2204.46</v>
      </c>
      <c r="K108" s="115">
        <f>E108*J108</f>
        <v>52907.040000000001</v>
      </c>
    </row>
    <row r="109" spans="1:11" ht="17.100000000000001" customHeight="1" x14ac:dyDescent="0.25">
      <c r="A109" s="201"/>
      <c r="B109" s="202"/>
      <c r="C109" s="158"/>
      <c r="D109" s="156"/>
      <c r="E109" s="204"/>
      <c r="F109" s="6"/>
      <c r="G109" s="25"/>
    </row>
    <row r="110" spans="1:11" ht="17.100000000000001" customHeight="1" x14ac:dyDescent="0.25">
      <c r="A110" s="201" t="s">
        <v>1518</v>
      </c>
      <c r="B110" s="202" t="s">
        <v>488</v>
      </c>
      <c r="C110" s="158" t="s">
        <v>620</v>
      </c>
      <c r="D110" s="156"/>
      <c r="E110" s="204"/>
      <c r="F110" s="6"/>
      <c r="G110" s="25"/>
      <c r="K110" s="115">
        <f>SUM(K70:K109)</f>
        <v>246349.09</v>
      </c>
    </row>
    <row r="111" spans="1:11" ht="17.100000000000001" customHeight="1" x14ac:dyDescent="0.25">
      <c r="A111" s="201"/>
      <c r="B111" s="202"/>
      <c r="C111" s="158" t="s">
        <v>1519</v>
      </c>
      <c r="D111" s="156" t="s">
        <v>274</v>
      </c>
      <c r="E111" s="204">
        <v>5</v>
      </c>
      <c r="F111" s="6"/>
      <c r="G111" s="25"/>
    </row>
    <row r="112" spans="1:11" ht="17.100000000000001" customHeight="1" x14ac:dyDescent="0.25">
      <c r="A112" s="201"/>
      <c r="B112" s="202"/>
      <c r="C112" s="158"/>
      <c r="D112" s="156"/>
      <c r="E112" s="204"/>
      <c r="F112" s="6"/>
      <c r="G112" s="25"/>
    </row>
    <row r="113" spans="1:10" ht="17.100000000000001" customHeight="1" x14ac:dyDescent="0.25">
      <c r="A113" s="201" t="s">
        <v>1520</v>
      </c>
      <c r="B113" s="202" t="s">
        <v>488</v>
      </c>
      <c r="C113" s="158" t="s">
        <v>1521</v>
      </c>
      <c r="D113" s="156"/>
      <c r="E113" s="204"/>
      <c r="F113" s="6"/>
      <c r="G113" s="25"/>
    </row>
    <row r="114" spans="1:10" ht="17.100000000000001" customHeight="1" x14ac:dyDescent="0.25">
      <c r="A114" s="201"/>
      <c r="B114" s="202"/>
      <c r="C114" s="158" t="s">
        <v>1522</v>
      </c>
      <c r="D114" s="156" t="s">
        <v>365</v>
      </c>
      <c r="E114" s="204">
        <v>1000</v>
      </c>
      <c r="F114" s="6"/>
      <c r="G114" s="25"/>
    </row>
    <row r="115" spans="1:10" ht="17.100000000000001" customHeight="1" x14ac:dyDescent="0.25">
      <c r="A115" s="201"/>
      <c r="B115" s="202"/>
      <c r="C115" s="158"/>
      <c r="D115" s="156"/>
      <c r="E115" s="204"/>
      <c r="F115" s="6"/>
      <c r="G115" s="25"/>
    </row>
    <row r="116" spans="1:10" ht="17.100000000000001" customHeight="1" x14ac:dyDescent="0.25">
      <c r="A116" s="201"/>
      <c r="B116" s="202"/>
      <c r="C116" s="158"/>
      <c r="D116" s="156"/>
      <c r="E116" s="204"/>
      <c r="F116" s="6"/>
      <c r="G116" s="25"/>
    </row>
    <row r="117" spans="1:10" ht="9.9" customHeight="1" thickBot="1" x14ac:dyDescent="0.3">
      <c r="A117" s="201"/>
      <c r="B117" s="202"/>
      <c r="C117" s="158"/>
      <c r="D117" s="156"/>
      <c r="E117" s="204"/>
      <c r="F117" s="6"/>
      <c r="G117" s="25"/>
    </row>
    <row r="118" spans="1:10" ht="24.9" customHeight="1" thickBot="1" x14ac:dyDescent="0.3">
      <c r="A118" s="467">
        <f>A57+1</f>
        <v>23</v>
      </c>
      <c r="B118" s="487"/>
      <c r="C118" s="487"/>
      <c r="D118" s="487"/>
      <c r="E118" s="487"/>
      <c r="F118" s="487"/>
      <c r="G118" s="81"/>
    </row>
    <row r="119" spans="1:10" ht="18" thickBot="1" x14ac:dyDescent="0.3">
      <c r="A119" s="488">
        <f>A58+1</f>
        <v>22</v>
      </c>
      <c r="B119" s="489"/>
      <c r="C119" s="489"/>
      <c r="D119" s="489"/>
      <c r="E119" s="489"/>
      <c r="F119" s="489"/>
      <c r="G119" s="490"/>
    </row>
    <row r="120" spans="1:10" x14ac:dyDescent="0.25">
      <c r="A120" s="141"/>
      <c r="B120" s="141"/>
      <c r="C120" s="141"/>
      <c r="D120" s="141"/>
      <c r="E120" s="143"/>
      <c r="F120" s="141"/>
      <c r="G120" s="141"/>
      <c r="H120" s="142"/>
      <c r="I120" s="142"/>
      <c r="J120" s="142"/>
    </row>
    <row r="121" spans="1:10" x14ac:dyDescent="0.25">
      <c r="A121" s="141"/>
      <c r="B121" s="141"/>
      <c r="C121" s="141"/>
      <c r="D121" s="141"/>
      <c r="E121" s="143"/>
      <c r="F121" s="141"/>
      <c r="G121" s="141"/>
      <c r="H121" s="142"/>
      <c r="I121" s="142"/>
      <c r="J121" s="142"/>
    </row>
    <row r="122" spans="1:10" x14ac:dyDescent="0.25">
      <c r="A122" s="141"/>
      <c r="B122" s="141"/>
      <c r="C122" s="141"/>
      <c r="D122" s="141"/>
      <c r="E122" s="143"/>
      <c r="F122" s="141"/>
      <c r="G122" s="141"/>
      <c r="H122" s="142"/>
      <c r="I122" s="142"/>
      <c r="J122" s="142"/>
    </row>
    <row r="123" spans="1:10" x14ac:dyDescent="0.25">
      <c r="A123" s="141"/>
      <c r="B123" s="141"/>
      <c r="C123" s="141"/>
      <c r="D123" s="141"/>
      <c r="E123" s="143"/>
      <c r="F123" s="141"/>
      <c r="G123" s="141"/>
      <c r="H123" s="142"/>
      <c r="I123" s="142"/>
      <c r="J123" s="142"/>
    </row>
    <row r="124" spans="1:10" ht="9.9" customHeight="1" thickBot="1" x14ac:dyDescent="0.3">
      <c r="A124" s="88"/>
      <c r="B124" s="88"/>
      <c r="C124" s="88"/>
      <c r="D124" s="88"/>
      <c r="E124" s="159"/>
      <c r="F124" s="88"/>
      <c r="G124" s="88"/>
    </row>
    <row r="125" spans="1:10" ht="18" customHeight="1" x14ac:dyDescent="0.25">
      <c r="A125" s="215" t="s">
        <v>2</v>
      </c>
      <c r="B125" s="217" t="s">
        <v>3</v>
      </c>
      <c r="C125" s="459" t="s">
        <v>4</v>
      </c>
      <c r="D125" s="461" t="s">
        <v>5</v>
      </c>
      <c r="E125" s="463" t="s">
        <v>6</v>
      </c>
      <c r="F125" s="465" t="s">
        <v>7</v>
      </c>
      <c r="G125" s="213" t="s">
        <v>8</v>
      </c>
    </row>
    <row r="126" spans="1:10" ht="18" customHeight="1" thickBot="1" x14ac:dyDescent="0.3">
      <c r="A126" s="216" t="s">
        <v>9</v>
      </c>
      <c r="B126" s="218" t="s">
        <v>10</v>
      </c>
      <c r="C126" s="460"/>
      <c r="D126" s="462"/>
      <c r="E126" s="464"/>
      <c r="F126" s="466"/>
      <c r="G126" s="214" t="s">
        <v>11</v>
      </c>
    </row>
    <row r="127" spans="1:10" ht="21.9" customHeight="1" x14ac:dyDescent="0.25">
      <c r="A127" s="92"/>
      <c r="B127" s="93" t="s">
        <v>12</v>
      </c>
      <c r="C127" s="94" t="str">
        <f>C7</f>
        <v>Schedule 4</v>
      </c>
      <c r="D127" s="88"/>
      <c r="E127" s="159"/>
      <c r="F127" s="88"/>
      <c r="G127" s="95"/>
    </row>
    <row r="128" spans="1:10" ht="21.9" customHeight="1" x14ac:dyDescent="0.25">
      <c r="A128" s="92"/>
      <c r="B128" s="93" t="s">
        <v>71</v>
      </c>
      <c r="C128" s="96" t="str">
        <f>C67</f>
        <v>Pump station and guard hut</v>
      </c>
      <c r="D128" s="88"/>
      <c r="E128" s="159"/>
      <c r="F128" s="88"/>
      <c r="G128" s="95"/>
    </row>
    <row r="129" spans="1:11" ht="15" customHeight="1" thickBot="1" x14ac:dyDescent="0.3">
      <c r="A129" s="92"/>
      <c r="B129" s="93"/>
      <c r="C129" s="97" t="str">
        <f>C68</f>
        <v>Drawing reference: P01 to P03</v>
      </c>
      <c r="D129" s="88"/>
      <c r="E129" s="159"/>
      <c r="F129" s="88"/>
      <c r="G129" s="95"/>
    </row>
    <row r="130" spans="1:11" ht="17.100000000000001" customHeight="1" thickBot="1" x14ac:dyDescent="0.3">
      <c r="A130" s="189">
        <f>A69+1</f>
        <v>22</v>
      </c>
      <c r="B130" s="190"/>
      <c r="C130" s="191"/>
      <c r="D130" s="190"/>
      <c r="E130" s="377"/>
      <c r="F130" s="193"/>
      <c r="G130" s="81"/>
    </row>
    <row r="131" spans="1:11" ht="17.100000000000001" customHeight="1" x14ac:dyDescent="0.25">
      <c r="A131" s="201"/>
      <c r="B131" s="202"/>
      <c r="C131" s="158"/>
      <c r="D131" s="156"/>
      <c r="E131" s="204"/>
      <c r="F131" s="6"/>
      <c r="G131" s="25"/>
    </row>
    <row r="132" spans="1:11" ht="17.100000000000001" customHeight="1" x14ac:dyDescent="0.25">
      <c r="A132" s="201" t="s">
        <v>573</v>
      </c>
      <c r="B132" s="202"/>
      <c r="C132" s="158" t="s">
        <v>622</v>
      </c>
      <c r="D132" s="156"/>
      <c r="E132" s="204"/>
      <c r="F132" s="6"/>
      <c r="G132" s="25"/>
    </row>
    <row r="133" spans="1:11" ht="17.100000000000001" customHeight="1" x14ac:dyDescent="0.25">
      <c r="A133" s="201"/>
      <c r="B133" s="202"/>
      <c r="C133" s="158" t="s">
        <v>623</v>
      </c>
      <c r="D133" s="156" t="s">
        <v>274</v>
      </c>
      <c r="E133" s="204">
        <v>60</v>
      </c>
      <c r="F133" s="6"/>
      <c r="G133" s="25"/>
      <c r="J133" s="4">
        <v>66.08</v>
      </c>
      <c r="K133" s="115">
        <f>E133*J133</f>
        <v>3964.7999999999997</v>
      </c>
    </row>
    <row r="134" spans="1:11" ht="17.100000000000001" customHeight="1" x14ac:dyDescent="0.25">
      <c r="A134" s="201"/>
      <c r="B134" s="202"/>
      <c r="C134" s="158"/>
      <c r="D134" s="156"/>
      <c r="E134" s="204"/>
      <c r="F134" s="6"/>
      <c r="G134" s="25"/>
      <c r="J134" s="7"/>
    </row>
    <row r="135" spans="1:11" ht="17.100000000000001" customHeight="1" x14ac:dyDescent="0.25">
      <c r="A135" s="201" t="s">
        <v>575</v>
      </c>
      <c r="B135" s="202"/>
      <c r="C135" s="158" t="s">
        <v>624</v>
      </c>
      <c r="D135" s="156"/>
      <c r="E135" s="204"/>
      <c r="F135" s="6"/>
      <c r="G135" s="25"/>
      <c r="J135" s="20"/>
    </row>
    <row r="136" spans="1:11" ht="17.100000000000001" customHeight="1" x14ac:dyDescent="0.25">
      <c r="A136" s="201"/>
      <c r="B136" s="202"/>
      <c r="C136" s="158" t="s">
        <v>625</v>
      </c>
      <c r="D136" s="156" t="s">
        <v>158</v>
      </c>
      <c r="E136" s="204">
        <v>10</v>
      </c>
      <c r="F136" s="6"/>
      <c r="G136" s="25"/>
      <c r="J136" s="4">
        <v>88.2</v>
      </c>
      <c r="K136" s="115">
        <f>E136*J136</f>
        <v>882</v>
      </c>
    </row>
    <row r="137" spans="1:11" ht="17.100000000000001" customHeight="1" thickBot="1" x14ac:dyDescent="0.3">
      <c r="A137" s="201"/>
      <c r="B137" s="202"/>
      <c r="C137" s="158"/>
      <c r="D137" s="156"/>
      <c r="E137" s="204"/>
      <c r="F137" s="6"/>
      <c r="G137" s="25"/>
    </row>
    <row r="138" spans="1:11" ht="17.100000000000001" customHeight="1" x14ac:dyDescent="0.25">
      <c r="A138" s="98">
        <v>4.2</v>
      </c>
      <c r="B138" s="150"/>
      <c r="C138" s="151" t="s">
        <v>626</v>
      </c>
      <c r="D138" s="152"/>
      <c r="E138" s="152"/>
      <c r="F138" s="153"/>
      <c r="G138" s="103"/>
    </row>
    <row r="139" spans="1:11" ht="17.100000000000001" customHeight="1" x14ac:dyDescent="0.25">
      <c r="A139" s="201"/>
      <c r="B139" s="202"/>
      <c r="C139" s="158"/>
      <c r="D139" s="156"/>
      <c r="E139" s="204"/>
      <c r="F139" s="6"/>
      <c r="G139" s="25"/>
    </row>
    <row r="140" spans="1:11" ht="17.100000000000001" customHeight="1" x14ac:dyDescent="0.25">
      <c r="A140" s="201" t="s">
        <v>627</v>
      </c>
      <c r="B140" s="202"/>
      <c r="C140" s="158" t="s">
        <v>628</v>
      </c>
      <c r="D140" s="156"/>
      <c r="E140" s="204"/>
      <c r="F140" s="6"/>
      <c r="G140" s="25"/>
    </row>
    <row r="141" spans="1:11" ht="17.100000000000001" customHeight="1" x14ac:dyDescent="0.25">
      <c r="A141" s="201"/>
      <c r="B141" s="202"/>
      <c r="C141" s="158" t="s">
        <v>629</v>
      </c>
      <c r="D141" s="156"/>
      <c r="E141" s="204"/>
      <c r="F141" s="6"/>
      <c r="G141" s="25"/>
    </row>
    <row r="142" spans="1:11" ht="17.100000000000001" customHeight="1" x14ac:dyDescent="0.25">
      <c r="A142" s="201"/>
      <c r="B142" s="202"/>
      <c r="C142" s="158" t="s">
        <v>630</v>
      </c>
      <c r="D142" s="156" t="s">
        <v>2</v>
      </c>
      <c r="E142" s="204">
        <v>1</v>
      </c>
      <c r="F142" s="6"/>
      <c r="G142" s="25"/>
      <c r="J142" s="7">
        <v>179451.09</v>
      </c>
      <c r="K142" s="115">
        <v>50000</v>
      </c>
    </row>
    <row r="143" spans="1:11" ht="17.100000000000001" customHeight="1" x14ac:dyDescent="0.25">
      <c r="A143" s="201"/>
      <c r="B143" s="202"/>
      <c r="C143" s="158"/>
      <c r="D143" s="156"/>
      <c r="E143" s="204"/>
      <c r="F143" s="6"/>
      <c r="G143" s="25"/>
    </row>
    <row r="144" spans="1:11" ht="17.100000000000001" customHeight="1" x14ac:dyDescent="0.25">
      <c r="A144" s="201"/>
      <c r="B144" s="202"/>
      <c r="C144" s="158"/>
      <c r="D144" s="156"/>
      <c r="E144" s="204"/>
      <c r="F144" s="6"/>
      <c r="G144" s="25"/>
    </row>
    <row r="145" spans="1:7" ht="17.100000000000001" customHeight="1" x14ac:dyDescent="0.25">
      <c r="A145" s="201"/>
      <c r="B145" s="202"/>
      <c r="C145" s="158"/>
      <c r="D145" s="156"/>
      <c r="E145" s="204"/>
      <c r="F145" s="6"/>
      <c r="G145" s="25"/>
    </row>
    <row r="146" spans="1:7" ht="17.100000000000001" customHeight="1" x14ac:dyDescent="0.25">
      <c r="A146" s="201"/>
      <c r="B146" s="202"/>
      <c r="C146" s="158"/>
      <c r="D146" s="156"/>
      <c r="E146" s="204"/>
      <c r="F146" s="6"/>
      <c r="G146" s="25"/>
    </row>
    <row r="147" spans="1:7" ht="17.100000000000001" customHeight="1" x14ac:dyDescent="0.25">
      <c r="A147" s="201"/>
      <c r="B147" s="202"/>
      <c r="C147" s="158"/>
      <c r="D147" s="156"/>
      <c r="E147" s="204"/>
      <c r="F147" s="6"/>
      <c r="G147" s="25"/>
    </row>
    <row r="148" spans="1:7" ht="17.100000000000001" customHeight="1" x14ac:dyDescent="0.25">
      <c r="A148" s="201"/>
      <c r="B148" s="202"/>
      <c r="C148" s="158"/>
      <c r="D148" s="156"/>
      <c r="E148" s="204"/>
      <c r="F148" s="6"/>
      <c r="G148" s="25"/>
    </row>
    <row r="149" spans="1:7" ht="17.100000000000001" customHeight="1" x14ac:dyDescent="0.25">
      <c r="A149" s="201"/>
      <c r="B149" s="202"/>
      <c r="C149" s="158"/>
      <c r="D149" s="156"/>
      <c r="E149" s="204"/>
      <c r="F149" s="6"/>
      <c r="G149" s="25"/>
    </row>
    <row r="150" spans="1:7" ht="17.100000000000001" customHeight="1" x14ac:dyDescent="0.25">
      <c r="A150" s="201"/>
      <c r="B150" s="202"/>
      <c r="C150" s="158"/>
      <c r="D150" s="156"/>
      <c r="E150" s="204"/>
      <c r="F150" s="6"/>
      <c r="G150" s="25"/>
    </row>
    <row r="151" spans="1:7" ht="17.100000000000001" customHeight="1" x14ac:dyDescent="0.25">
      <c r="A151" s="201"/>
      <c r="B151" s="202"/>
      <c r="C151" s="158"/>
      <c r="D151" s="156"/>
      <c r="E151" s="204"/>
      <c r="F151" s="6"/>
      <c r="G151" s="25"/>
    </row>
    <row r="152" spans="1:7" ht="17.100000000000001" customHeight="1" x14ac:dyDescent="0.25">
      <c r="A152" s="201"/>
      <c r="B152" s="202"/>
      <c r="C152" s="158"/>
      <c r="D152" s="156"/>
      <c r="E152" s="204"/>
      <c r="F152" s="6"/>
      <c r="G152" s="25"/>
    </row>
    <row r="153" spans="1:7" ht="17.100000000000001" customHeight="1" x14ac:dyDescent="0.25">
      <c r="A153" s="201"/>
      <c r="B153" s="202"/>
      <c r="C153" s="158"/>
      <c r="D153" s="156"/>
      <c r="E153" s="204"/>
      <c r="F153" s="6"/>
      <c r="G153" s="25"/>
    </row>
    <row r="154" spans="1:7" ht="17.100000000000001" customHeight="1" x14ac:dyDescent="0.25">
      <c r="A154" s="201"/>
      <c r="B154" s="202"/>
      <c r="C154" s="158"/>
      <c r="D154" s="156"/>
      <c r="E154" s="204"/>
      <c r="F154" s="6"/>
      <c r="G154" s="25"/>
    </row>
    <row r="155" spans="1:7" ht="17.100000000000001" customHeight="1" x14ac:dyDescent="0.25">
      <c r="A155" s="201"/>
      <c r="B155" s="202"/>
      <c r="C155" s="158"/>
      <c r="D155" s="156"/>
      <c r="E155" s="204"/>
      <c r="F155" s="6"/>
      <c r="G155" s="25"/>
    </row>
    <row r="156" spans="1:7" ht="17.100000000000001" customHeight="1" x14ac:dyDescent="0.25">
      <c r="A156" s="201"/>
      <c r="B156" s="202"/>
      <c r="C156" s="158"/>
      <c r="D156" s="156"/>
      <c r="E156" s="204"/>
      <c r="F156" s="6"/>
      <c r="G156" s="25"/>
    </row>
    <row r="157" spans="1:7" ht="17.100000000000001" customHeight="1" x14ac:dyDescent="0.25">
      <c r="A157" s="201"/>
      <c r="B157" s="202"/>
      <c r="C157" s="158"/>
      <c r="D157" s="156"/>
      <c r="E157" s="204"/>
      <c r="F157" s="6"/>
      <c r="G157" s="25"/>
    </row>
    <row r="158" spans="1:7" ht="17.100000000000001" customHeight="1" x14ac:dyDescent="0.25">
      <c r="A158" s="201"/>
      <c r="B158" s="202"/>
      <c r="C158" s="158"/>
      <c r="D158" s="156"/>
      <c r="E158" s="204"/>
      <c r="F158" s="6"/>
      <c r="G158" s="25"/>
    </row>
    <row r="159" spans="1:7" ht="17.100000000000001" customHeight="1" x14ac:dyDescent="0.25">
      <c r="A159" s="201"/>
      <c r="B159" s="202"/>
      <c r="C159" s="158"/>
      <c r="D159" s="156"/>
      <c r="E159" s="204"/>
      <c r="F159" s="6"/>
      <c r="G159" s="25"/>
    </row>
    <row r="160" spans="1:7" ht="17.100000000000001" customHeight="1" x14ac:dyDescent="0.25">
      <c r="A160" s="201"/>
      <c r="B160" s="202"/>
      <c r="C160" s="158"/>
      <c r="D160" s="156"/>
      <c r="E160" s="204"/>
      <c r="F160" s="6"/>
      <c r="G160" s="25"/>
    </row>
    <row r="161" spans="1:11" ht="17.100000000000001" customHeight="1" x14ac:dyDescent="0.25">
      <c r="A161" s="201"/>
      <c r="B161" s="202"/>
      <c r="C161" s="158"/>
      <c r="D161" s="156"/>
      <c r="E161" s="204"/>
      <c r="F161" s="6"/>
      <c r="G161" s="25"/>
    </row>
    <row r="162" spans="1:11" ht="17.100000000000001" customHeight="1" x14ac:dyDescent="0.25">
      <c r="A162" s="201"/>
      <c r="B162" s="202"/>
      <c r="C162" s="158"/>
      <c r="D162" s="156"/>
      <c r="E162" s="204"/>
      <c r="F162" s="6"/>
      <c r="G162" s="25"/>
    </row>
    <row r="163" spans="1:11" ht="17.100000000000001" customHeight="1" x14ac:dyDescent="0.25">
      <c r="A163" s="201"/>
      <c r="B163" s="202"/>
      <c r="C163" s="158"/>
      <c r="D163" s="156"/>
      <c r="E163" s="204"/>
      <c r="F163" s="6"/>
      <c r="G163" s="25"/>
    </row>
    <row r="164" spans="1:11" ht="17.100000000000001" customHeight="1" x14ac:dyDescent="0.25">
      <c r="A164" s="201"/>
      <c r="B164" s="202"/>
      <c r="C164" s="158"/>
      <c r="D164" s="156"/>
      <c r="E164" s="204"/>
      <c r="F164" s="6"/>
      <c r="G164" s="25"/>
    </row>
    <row r="165" spans="1:11" ht="17.100000000000001" customHeight="1" x14ac:dyDescent="0.25">
      <c r="A165" s="201"/>
      <c r="B165" s="202"/>
      <c r="C165" s="158"/>
      <c r="D165" s="156"/>
      <c r="E165" s="204"/>
      <c r="F165" s="6"/>
      <c r="G165" s="25"/>
    </row>
    <row r="166" spans="1:11" ht="17.100000000000001" customHeight="1" x14ac:dyDescent="0.25">
      <c r="A166" s="201"/>
      <c r="B166" s="202"/>
      <c r="C166" s="158"/>
      <c r="D166" s="156"/>
      <c r="E166" s="204"/>
      <c r="F166" s="6"/>
      <c r="G166" s="25"/>
    </row>
    <row r="167" spans="1:11" ht="17.100000000000001" customHeight="1" x14ac:dyDescent="0.25">
      <c r="A167" s="201"/>
      <c r="B167" s="202"/>
      <c r="C167" s="158"/>
      <c r="D167" s="156"/>
      <c r="E167" s="204"/>
      <c r="F167" s="6"/>
      <c r="G167" s="25"/>
    </row>
    <row r="168" spans="1:11" ht="17.100000000000001" customHeight="1" x14ac:dyDescent="0.25">
      <c r="A168" s="201"/>
      <c r="B168" s="202"/>
      <c r="C168" s="158"/>
      <c r="D168" s="156"/>
      <c r="E168" s="204"/>
      <c r="F168" s="6"/>
      <c r="G168" s="25"/>
    </row>
    <row r="169" spans="1:11" ht="17.100000000000001" customHeight="1" x14ac:dyDescent="0.25">
      <c r="A169" s="201"/>
      <c r="B169" s="202"/>
      <c r="C169" s="158"/>
      <c r="D169" s="156"/>
      <c r="E169" s="204"/>
      <c r="F169" s="6"/>
      <c r="G169" s="25"/>
    </row>
    <row r="170" spans="1:11" ht="17.100000000000001" customHeight="1" x14ac:dyDescent="0.25">
      <c r="A170" s="201"/>
      <c r="B170" s="202"/>
      <c r="C170" s="158"/>
      <c r="D170" s="156"/>
      <c r="E170" s="204"/>
      <c r="F170" s="6"/>
      <c r="G170" s="25"/>
    </row>
    <row r="171" spans="1:11" ht="17.100000000000001" customHeight="1" x14ac:dyDescent="0.25">
      <c r="A171" s="201"/>
      <c r="B171" s="202"/>
      <c r="C171" s="158"/>
      <c r="D171" s="156"/>
      <c r="E171" s="204"/>
      <c r="F171" s="6"/>
      <c r="G171" s="25"/>
    </row>
    <row r="172" spans="1:11" ht="17.100000000000001" customHeight="1" x14ac:dyDescent="0.25">
      <c r="A172" s="201"/>
      <c r="B172" s="202"/>
      <c r="C172" s="158"/>
      <c r="D172" s="156"/>
      <c r="E172" s="204"/>
      <c r="F172" s="6"/>
      <c r="G172" s="25"/>
    </row>
    <row r="173" spans="1:11" ht="17.100000000000001" customHeight="1" x14ac:dyDescent="0.25">
      <c r="A173" s="201"/>
      <c r="B173" s="202"/>
      <c r="C173" s="158"/>
      <c r="D173" s="156"/>
      <c r="E173" s="204"/>
      <c r="F173" s="6"/>
      <c r="G173" s="25"/>
    </row>
    <row r="174" spans="1:11" ht="17.100000000000001" customHeight="1" x14ac:dyDescent="0.25">
      <c r="A174" s="201"/>
      <c r="B174" s="202"/>
      <c r="C174" s="158"/>
      <c r="D174" s="156"/>
      <c r="E174" s="204"/>
      <c r="F174" s="6"/>
      <c r="G174" s="25"/>
    </row>
    <row r="175" spans="1:11" ht="17.100000000000001" customHeight="1" x14ac:dyDescent="0.25">
      <c r="A175" s="201"/>
      <c r="B175" s="202"/>
      <c r="C175" s="158"/>
      <c r="D175" s="156"/>
      <c r="E175" s="204"/>
      <c r="F175" s="6"/>
      <c r="G175" s="25"/>
    </row>
    <row r="176" spans="1:11" ht="17.100000000000001" customHeight="1" x14ac:dyDescent="0.25">
      <c r="A176" s="201"/>
      <c r="B176" s="202"/>
      <c r="C176" s="158"/>
      <c r="D176" s="156"/>
      <c r="E176" s="204"/>
      <c r="F176" s="6"/>
      <c r="G176" s="25"/>
      <c r="K176" s="115">
        <f>SUM(K133:K175)</f>
        <v>54846.8</v>
      </c>
    </row>
    <row r="177" spans="1:11" ht="17.100000000000001" customHeight="1" thickBot="1" x14ac:dyDescent="0.3">
      <c r="A177" s="201"/>
      <c r="B177" s="202"/>
      <c r="C177" s="158"/>
      <c r="D177" s="156"/>
      <c r="E177" s="204"/>
      <c r="F177" s="6"/>
      <c r="G177" s="25"/>
    </row>
    <row r="178" spans="1:11" ht="24.9" customHeight="1" thickBot="1" x14ac:dyDescent="0.3">
      <c r="A178" s="494" t="s">
        <v>631</v>
      </c>
      <c r="B178" s="495"/>
      <c r="C178" s="495"/>
      <c r="D178" s="495"/>
      <c r="E178" s="495"/>
      <c r="F178" s="495"/>
      <c r="G178" s="427"/>
      <c r="K178" s="115">
        <v>0</v>
      </c>
    </row>
    <row r="179" spans="1:11" ht="24.9" customHeight="1" thickBot="1" x14ac:dyDescent="0.3">
      <c r="A179" s="488">
        <f>A119+1</f>
        <v>23</v>
      </c>
      <c r="B179" s="489"/>
      <c r="C179" s="489"/>
      <c r="D179" s="489"/>
      <c r="E179" s="489"/>
      <c r="F179" s="489"/>
      <c r="G179" s="490"/>
    </row>
    <row r="180" spans="1:11" x14ac:dyDescent="0.25">
      <c r="A180" s="141"/>
      <c r="B180" s="141"/>
      <c r="C180" s="141"/>
      <c r="D180" s="141"/>
      <c r="E180" s="143"/>
      <c r="F180" s="141"/>
      <c r="G180" s="141"/>
      <c r="H180" s="142"/>
      <c r="I180" s="142"/>
      <c r="J180" s="142"/>
    </row>
    <row r="181" spans="1:11" x14ac:dyDescent="0.25">
      <c r="A181" s="141"/>
      <c r="B181" s="141"/>
      <c r="C181" s="141"/>
      <c r="D181" s="141"/>
      <c r="E181" s="143"/>
      <c r="F181" s="141"/>
      <c r="G181" s="141"/>
      <c r="H181" s="142"/>
      <c r="I181" s="142"/>
      <c r="J181" s="142"/>
    </row>
    <row r="182" spans="1:11" x14ac:dyDescent="0.25">
      <c r="A182" s="141"/>
      <c r="B182" s="141"/>
      <c r="C182" s="141"/>
      <c r="D182" s="141"/>
      <c r="E182" s="143"/>
      <c r="F182" s="141"/>
      <c r="G182" s="141"/>
      <c r="H182" s="142"/>
      <c r="I182" s="142"/>
      <c r="J182" s="142"/>
    </row>
    <row r="183" spans="1:11" x14ac:dyDescent="0.25">
      <c r="A183" s="141"/>
      <c r="B183" s="141"/>
      <c r="C183" s="141"/>
      <c r="D183" s="141"/>
      <c r="E183" s="143"/>
      <c r="F183" s="141"/>
      <c r="G183" s="141"/>
      <c r="H183" s="142"/>
      <c r="I183" s="142"/>
      <c r="J183" s="142"/>
    </row>
  </sheetData>
  <mergeCells count="18">
    <mergeCell ref="A178:F178"/>
    <mergeCell ref="A179:G179"/>
    <mergeCell ref="E64:E65"/>
    <mergeCell ref="E125:E126"/>
    <mergeCell ref="C64:C65"/>
    <mergeCell ref="D64:D65"/>
    <mergeCell ref="F64:F65"/>
    <mergeCell ref="A118:F118"/>
    <mergeCell ref="A119:G119"/>
    <mergeCell ref="C125:C126"/>
    <mergeCell ref="D125:D126"/>
    <mergeCell ref="F125:F126"/>
    <mergeCell ref="A58:G58"/>
    <mergeCell ref="C5:C6"/>
    <mergeCell ref="D5:D6"/>
    <mergeCell ref="E5:E6"/>
    <mergeCell ref="F5:F6"/>
    <mergeCell ref="A57:F57"/>
  </mergeCells>
  <pageMargins left="0.7" right="0.7" top="0.75" bottom="0.75" header="0.3" footer="0.3"/>
  <pageSetup paperSize="9" scale="61" fitToHeight="0" orientation="portrait" r:id="rId1"/>
  <rowBreaks count="2" manualBreakCount="2">
    <brk id="63" max="6" man="1"/>
    <brk id="123" max="16383"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A6DC-D84E-4758-B27F-FAF4EBE6866C}">
  <sheetPr>
    <tabColor rgb="FF00B050"/>
    <pageSetUpPr fitToPage="1"/>
  </sheetPr>
  <dimension ref="A1:K61"/>
  <sheetViews>
    <sheetView view="pageBreakPreview" topLeftCell="A35" zoomScale="85" zoomScaleNormal="100" zoomScaleSheetLayoutView="85" workbookViewId="0">
      <selection activeCell="G56" sqref="A56:G56"/>
    </sheetView>
  </sheetViews>
  <sheetFormatPr defaultColWidth="9.109375" defaultRowHeight="15" x14ac:dyDescent="0.25"/>
  <cols>
    <col min="1" max="1" width="9.6640625" style="115" customWidth="1"/>
    <col min="2" max="2" width="10.6640625" style="115" customWidth="1"/>
    <col min="3" max="3" width="77.6640625" style="115" customWidth="1"/>
    <col min="4" max="4" width="6.6640625" style="115" customWidth="1"/>
    <col min="5" max="5" width="8.6640625" style="145" customWidth="1"/>
    <col min="6" max="6" width="13.6640625" style="115" customWidth="1"/>
    <col min="7" max="7" width="15.6640625" style="115" customWidth="1"/>
    <col min="8" max="8" width="9.109375" style="115"/>
    <col min="9" max="9" width="12.109375" style="115" hidden="1" customWidth="1"/>
    <col min="10" max="10" width="13.33203125" style="115" hidden="1" customWidth="1"/>
    <col min="11" max="11" width="15" style="115" hidden="1" customWidth="1"/>
    <col min="12" max="12" width="0" style="115" hidden="1" customWidth="1"/>
    <col min="13" max="16384" width="9.109375" style="115"/>
  </cols>
  <sheetData>
    <row r="1" spans="1:11" ht="21.9" customHeight="1" x14ac:dyDescent="0.3">
      <c r="A1" s="52" t="str">
        <f>Works!A1</f>
        <v>CONTRACT JW14402</v>
      </c>
      <c r="B1" s="26"/>
      <c r="C1" s="26"/>
      <c r="D1" s="27"/>
      <c r="E1" s="53"/>
      <c r="F1" s="29" t="str">
        <f>Works!F1</f>
        <v>Date :08/09/2025</v>
      </c>
      <c r="G1" s="30"/>
      <c r="J1" s="3">
        <v>0.4</v>
      </c>
    </row>
    <row r="2" spans="1:11" ht="45" customHeight="1" x14ac:dyDescent="0.25">
      <c r="A2" s="55" t="s">
        <v>0</v>
      </c>
      <c r="B2" s="31"/>
      <c r="C2" s="31"/>
      <c r="D2" s="31"/>
      <c r="E2" s="56"/>
      <c r="F2" s="32"/>
      <c r="G2" s="33"/>
    </row>
    <row r="3" spans="1:11" ht="21.9" customHeight="1" thickBot="1" x14ac:dyDescent="0.3">
      <c r="A3" s="57" t="str">
        <f>Works!A3</f>
        <v>Turffontein Corridors of Freedom - Water Upgrade (Forest Hill New Tower and Pumpstation)</v>
      </c>
      <c r="B3" s="34"/>
      <c r="C3" s="34"/>
      <c r="D3" s="35"/>
      <c r="E3" s="58"/>
      <c r="F3" s="35"/>
      <c r="G3" s="36"/>
    </row>
    <row r="4" spans="1:11" ht="9.9" customHeight="1" thickBot="1" x14ac:dyDescent="0.3">
      <c r="A4" s="88"/>
      <c r="B4" s="88"/>
      <c r="C4" s="88"/>
      <c r="D4" s="88"/>
      <c r="E4" s="147"/>
      <c r="F4" s="88"/>
      <c r="G4" s="88"/>
    </row>
    <row r="5" spans="1:11" ht="18" customHeight="1" x14ac:dyDescent="0.25">
      <c r="A5" s="215" t="s">
        <v>2</v>
      </c>
      <c r="B5" s="217" t="s">
        <v>3</v>
      </c>
      <c r="C5" s="459" t="s">
        <v>4</v>
      </c>
      <c r="D5" s="461" t="s">
        <v>5</v>
      </c>
      <c r="E5" s="463" t="s">
        <v>6</v>
      </c>
      <c r="F5" s="465" t="s">
        <v>7</v>
      </c>
      <c r="G5" s="213" t="s">
        <v>8</v>
      </c>
    </row>
    <row r="6" spans="1:11" ht="18" customHeight="1" thickBot="1" x14ac:dyDescent="0.3">
      <c r="A6" s="216" t="s">
        <v>9</v>
      </c>
      <c r="B6" s="218" t="s">
        <v>10</v>
      </c>
      <c r="C6" s="460"/>
      <c r="D6" s="462"/>
      <c r="E6" s="464"/>
      <c r="F6" s="466"/>
      <c r="G6" s="214" t="s">
        <v>11</v>
      </c>
    </row>
    <row r="7" spans="1:11" ht="21.9" customHeight="1" x14ac:dyDescent="0.25">
      <c r="A7" s="92"/>
      <c r="B7" s="93" t="s">
        <v>12</v>
      </c>
      <c r="C7" s="94" t="s">
        <v>632</v>
      </c>
      <c r="D7" s="148"/>
      <c r="E7" s="147"/>
      <c r="F7" s="88"/>
      <c r="G7" s="149"/>
    </row>
    <row r="8" spans="1:11" ht="21.9" customHeight="1" thickBot="1" x14ac:dyDescent="0.3">
      <c r="A8" s="92"/>
      <c r="B8" s="93" t="s">
        <v>71</v>
      </c>
      <c r="C8" s="96" t="s">
        <v>1601</v>
      </c>
      <c r="D8" s="88"/>
      <c r="E8" s="147"/>
      <c r="F8" s="88"/>
      <c r="G8" s="95"/>
    </row>
    <row r="9" spans="1:11" ht="17.100000000000001" customHeight="1" x14ac:dyDescent="0.25">
      <c r="A9" s="160"/>
      <c r="B9" s="150"/>
      <c r="C9" s="151"/>
      <c r="D9" s="152"/>
      <c r="E9" s="152"/>
      <c r="F9" s="153"/>
      <c r="G9" s="103"/>
    </row>
    <row r="10" spans="1:11" ht="17.100000000000001" customHeight="1" x14ac:dyDescent="0.25">
      <c r="A10" s="70">
        <v>5.0999999999999996</v>
      </c>
      <c r="B10" s="139"/>
      <c r="C10" s="106" t="s">
        <v>634</v>
      </c>
      <c r="D10" s="72"/>
      <c r="E10" s="140"/>
      <c r="F10" s="155"/>
      <c r="G10" s="75"/>
    </row>
    <row r="11" spans="1:11" ht="17.100000000000001" customHeight="1" x14ac:dyDescent="0.25">
      <c r="A11" s="201"/>
      <c r="B11" s="202"/>
      <c r="C11" s="158"/>
      <c r="D11" s="156"/>
      <c r="E11" s="204"/>
      <c r="F11" s="6"/>
      <c r="G11" s="25"/>
    </row>
    <row r="12" spans="1:11" ht="17.100000000000001" customHeight="1" x14ac:dyDescent="0.25">
      <c r="A12" s="201" t="s">
        <v>635</v>
      </c>
      <c r="B12" s="202" t="s">
        <v>636</v>
      </c>
      <c r="C12" s="158" t="s">
        <v>637</v>
      </c>
      <c r="D12" s="156"/>
      <c r="E12" s="204"/>
      <c r="F12" s="6"/>
      <c r="G12" s="25"/>
    </row>
    <row r="13" spans="1:11" ht="17.100000000000001" customHeight="1" x14ac:dyDescent="0.25">
      <c r="A13" s="201"/>
      <c r="B13" s="202"/>
      <c r="C13" s="158" t="s">
        <v>638</v>
      </c>
      <c r="D13" s="156"/>
      <c r="E13" s="204"/>
      <c r="F13" s="6"/>
      <c r="G13" s="25"/>
    </row>
    <row r="14" spans="1:11" ht="17.100000000000001" customHeight="1" x14ac:dyDescent="0.25">
      <c r="A14" s="201"/>
      <c r="B14" s="202"/>
      <c r="C14" s="158" t="s">
        <v>639</v>
      </c>
      <c r="D14" s="156" t="s">
        <v>274</v>
      </c>
      <c r="E14" s="204">
        <v>460</v>
      </c>
      <c r="F14" s="6"/>
      <c r="G14" s="25"/>
      <c r="J14" s="4">
        <v>103.9</v>
      </c>
      <c r="K14" s="115">
        <f>E14*J14</f>
        <v>47794</v>
      </c>
    </row>
    <row r="15" spans="1:11" ht="17.100000000000001" customHeight="1" x14ac:dyDescent="0.25">
      <c r="A15" s="201"/>
      <c r="B15" s="202"/>
      <c r="C15" s="158"/>
      <c r="D15" s="156"/>
      <c r="E15" s="204"/>
      <c r="F15" s="6"/>
      <c r="G15" s="25"/>
      <c r="J15" s="6"/>
    </row>
    <row r="16" spans="1:11" ht="17.100000000000001" customHeight="1" x14ac:dyDescent="0.25">
      <c r="A16" s="201" t="s">
        <v>640</v>
      </c>
      <c r="B16" s="202" t="s">
        <v>641</v>
      </c>
      <c r="C16" s="158" t="s">
        <v>642</v>
      </c>
      <c r="D16" s="156" t="s">
        <v>274</v>
      </c>
      <c r="E16" s="204">
        <v>460</v>
      </c>
      <c r="F16" s="6"/>
      <c r="G16" s="25"/>
      <c r="J16" s="4">
        <v>11.11</v>
      </c>
      <c r="K16" s="115">
        <f>E16*J16</f>
        <v>5110.5999999999995</v>
      </c>
    </row>
    <row r="17" spans="1:11" ht="17.100000000000001" customHeight="1" x14ac:dyDescent="0.25">
      <c r="A17" s="201"/>
      <c r="B17" s="202"/>
      <c r="C17" s="158" t="s">
        <v>545</v>
      </c>
      <c r="D17" s="156"/>
      <c r="E17" s="204"/>
      <c r="F17" s="6"/>
      <c r="G17" s="25"/>
      <c r="J17" s="6"/>
    </row>
    <row r="18" spans="1:11" ht="17.100000000000001" customHeight="1" x14ac:dyDescent="0.25">
      <c r="A18" s="201"/>
      <c r="B18" s="202"/>
      <c r="C18" s="158"/>
      <c r="D18" s="156"/>
      <c r="E18" s="204"/>
      <c r="F18" s="6"/>
      <c r="G18" s="25"/>
      <c r="J18" s="6"/>
    </row>
    <row r="19" spans="1:11" ht="17.100000000000001" customHeight="1" x14ac:dyDescent="0.25">
      <c r="A19" s="201" t="s">
        <v>643</v>
      </c>
      <c r="B19" s="202" t="s">
        <v>241</v>
      </c>
      <c r="C19" s="158" t="s">
        <v>644</v>
      </c>
      <c r="D19" s="156" t="s">
        <v>244</v>
      </c>
      <c r="E19" s="204">
        <v>140</v>
      </c>
      <c r="F19" s="6"/>
      <c r="G19" s="25"/>
      <c r="J19" s="4">
        <v>338.28</v>
      </c>
      <c r="K19" s="115">
        <f>E19*J19</f>
        <v>47359.199999999997</v>
      </c>
    </row>
    <row r="20" spans="1:11" ht="17.100000000000001" customHeight="1" x14ac:dyDescent="0.25">
      <c r="A20" s="201"/>
      <c r="B20" s="202"/>
      <c r="C20" s="158" t="s">
        <v>645</v>
      </c>
      <c r="D20" s="156"/>
      <c r="E20" s="204"/>
      <c r="F20" s="6"/>
      <c r="G20" s="25"/>
    </row>
    <row r="21" spans="1:11" ht="17.100000000000001" customHeight="1" x14ac:dyDescent="0.25">
      <c r="A21" s="201"/>
      <c r="B21" s="202"/>
      <c r="C21" s="158"/>
      <c r="D21" s="156"/>
      <c r="E21" s="204"/>
      <c r="F21" s="6"/>
      <c r="G21" s="25"/>
    </row>
    <row r="22" spans="1:11" ht="17.100000000000001" customHeight="1" x14ac:dyDescent="0.25">
      <c r="A22" s="70">
        <v>5.2</v>
      </c>
      <c r="B22" s="139"/>
      <c r="C22" s="106" t="s">
        <v>285</v>
      </c>
      <c r="D22" s="72"/>
      <c r="E22" s="140"/>
      <c r="F22" s="155"/>
      <c r="G22" s="75"/>
    </row>
    <row r="23" spans="1:11" ht="17.100000000000001" customHeight="1" x14ac:dyDescent="0.25">
      <c r="A23" s="201"/>
      <c r="B23" s="202"/>
      <c r="C23" s="158"/>
      <c r="D23" s="156"/>
      <c r="E23" s="204"/>
      <c r="F23" s="6"/>
      <c r="G23" s="25"/>
    </row>
    <row r="24" spans="1:11" ht="17.100000000000001" customHeight="1" x14ac:dyDescent="0.25">
      <c r="A24" s="201" t="s">
        <v>646</v>
      </c>
      <c r="B24" s="202" t="s">
        <v>647</v>
      </c>
      <c r="C24" s="158" t="s">
        <v>1602</v>
      </c>
      <c r="D24" s="156" t="s">
        <v>239</v>
      </c>
      <c r="E24" s="349">
        <v>100</v>
      </c>
      <c r="F24" s="6"/>
      <c r="G24" s="25"/>
      <c r="J24" s="4">
        <v>268.8</v>
      </c>
      <c r="K24" s="115">
        <f>E24*J24</f>
        <v>26880</v>
      </c>
    </row>
    <row r="25" spans="1:11" ht="17.100000000000001" customHeight="1" x14ac:dyDescent="0.25">
      <c r="A25" s="201"/>
      <c r="B25" s="202"/>
      <c r="C25" s="158"/>
      <c r="D25" s="156"/>
      <c r="E25" s="349"/>
      <c r="F25" s="6"/>
      <c r="G25" s="25"/>
      <c r="J25" s="7"/>
    </row>
    <row r="26" spans="1:11" ht="17.100000000000001" customHeight="1" x14ac:dyDescent="0.25">
      <c r="A26" s="201" t="s">
        <v>648</v>
      </c>
      <c r="B26" s="202" t="s">
        <v>288</v>
      </c>
      <c r="C26" s="158" t="s">
        <v>1603</v>
      </c>
      <c r="D26" s="156" t="s">
        <v>365</v>
      </c>
      <c r="E26" s="349">
        <v>8000</v>
      </c>
      <c r="F26" s="6"/>
      <c r="G26" s="25"/>
      <c r="J26" s="4">
        <v>43.4</v>
      </c>
      <c r="K26" s="115">
        <f>E26*J26</f>
        <v>347200</v>
      </c>
    </row>
    <row r="27" spans="1:11" ht="17.100000000000001" customHeight="1" x14ac:dyDescent="0.25">
      <c r="A27" s="201"/>
      <c r="B27" s="202"/>
      <c r="C27" s="158"/>
      <c r="D27" s="156"/>
      <c r="E27" s="349"/>
      <c r="F27" s="6"/>
      <c r="G27" s="25"/>
    </row>
    <row r="28" spans="1:11" ht="17.100000000000001" customHeight="1" x14ac:dyDescent="0.25">
      <c r="A28" s="201" t="s">
        <v>649</v>
      </c>
      <c r="B28" s="202" t="s">
        <v>295</v>
      </c>
      <c r="C28" s="158" t="s">
        <v>1604</v>
      </c>
      <c r="D28" s="156" t="s">
        <v>244</v>
      </c>
      <c r="E28" s="349">
        <v>100</v>
      </c>
      <c r="F28" s="6"/>
      <c r="G28" s="25"/>
    </row>
    <row r="29" spans="1:11" ht="17.100000000000001" customHeight="1" x14ac:dyDescent="0.25">
      <c r="A29" s="201"/>
      <c r="B29" s="202"/>
      <c r="C29" s="158"/>
      <c r="D29" s="156"/>
      <c r="E29" s="204"/>
      <c r="F29" s="6"/>
      <c r="G29" s="25"/>
    </row>
    <row r="30" spans="1:11" ht="17.100000000000001" customHeight="1" x14ac:dyDescent="0.25">
      <c r="A30" s="201" t="s">
        <v>1189</v>
      </c>
      <c r="B30" s="202"/>
      <c r="C30" s="158" t="s">
        <v>1523</v>
      </c>
      <c r="D30" s="156"/>
      <c r="E30" s="204"/>
      <c r="F30" s="6"/>
      <c r="G30" s="25"/>
    </row>
    <row r="31" spans="1:11" ht="17.100000000000001" customHeight="1" x14ac:dyDescent="0.25">
      <c r="A31" s="201"/>
      <c r="B31" s="202"/>
      <c r="C31" s="158" t="s">
        <v>1524</v>
      </c>
      <c r="D31" s="156" t="s">
        <v>274</v>
      </c>
      <c r="E31" s="204">
        <v>80</v>
      </c>
      <c r="F31" s="6"/>
      <c r="G31" s="25"/>
    </row>
    <row r="32" spans="1:11" ht="17.100000000000001" customHeight="1" x14ac:dyDescent="0.25">
      <c r="A32" s="201"/>
      <c r="B32" s="202"/>
      <c r="C32" s="158"/>
      <c r="D32" s="156"/>
      <c r="E32" s="204"/>
      <c r="F32" s="6"/>
      <c r="G32" s="25"/>
    </row>
    <row r="33" spans="1:11" ht="17.100000000000001" customHeight="1" x14ac:dyDescent="0.25">
      <c r="A33" s="70">
        <v>5.3</v>
      </c>
      <c r="B33" s="139"/>
      <c r="C33" s="106" t="s">
        <v>1612</v>
      </c>
      <c r="D33" s="72"/>
      <c r="E33" s="140"/>
      <c r="F33" s="155"/>
      <c r="G33" s="75"/>
    </row>
    <row r="34" spans="1:11" ht="17.100000000000001" customHeight="1" x14ac:dyDescent="0.25">
      <c r="A34" s="201"/>
      <c r="B34" s="202"/>
      <c r="C34" s="158"/>
      <c r="D34" s="156"/>
      <c r="E34" s="204"/>
      <c r="F34" s="6"/>
      <c r="G34" s="25"/>
    </row>
    <row r="35" spans="1:11" ht="17.100000000000001" customHeight="1" x14ac:dyDescent="0.25">
      <c r="A35" s="201" t="s">
        <v>650</v>
      </c>
      <c r="B35" s="202" t="s">
        <v>647</v>
      </c>
      <c r="C35" s="158" t="s">
        <v>1605</v>
      </c>
      <c r="D35" s="156"/>
      <c r="E35" s="349"/>
      <c r="F35" s="6"/>
      <c r="G35" s="25"/>
    </row>
    <row r="36" spans="1:11" ht="17.100000000000001" customHeight="1" x14ac:dyDescent="0.25">
      <c r="A36" s="201"/>
      <c r="B36" s="202"/>
      <c r="C36" s="158" t="s">
        <v>1610</v>
      </c>
      <c r="D36" s="156"/>
      <c r="E36" s="349"/>
      <c r="F36" s="6"/>
      <c r="G36" s="25"/>
    </row>
    <row r="37" spans="1:11" ht="17.100000000000001" customHeight="1" x14ac:dyDescent="0.25">
      <c r="A37" s="201"/>
      <c r="B37" s="202"/>
      <c r="C37" s="158" t="s">
        <v>1611</v>
      </c>
      <c r="D37" s="156" t="s">
        <v>158</v>
      </c>
      <c r="E37" s="349">
        <v>100</v>
      </c>
      <c r="F37" s="6"/>
      <c r="G37" s="25"/>
      <c r="J37" s="4">
        <v>1154.8900000000001</v>
      </c>
      <c r="K37" s="115">
        <f>E37*J37</f>
        <v>115489.00000000001</v>
      </c>
    </row>
    <row r="38" spans="1:11" ht="17.100000000000001" customHeight="1" x14ac:dyDescent="0.25">
      <c r="A38" s="201"/>
      <c r="B38" s="202"/>
      <c r="C38" s="158"/>
      <c r="D38" s="156"/>
      <c r="E38" s="349"/>
      <c r="F38" s="6"/>
      <c r="G38" s="25"/>
      <c r="J38" s="7"/>
    </row>
    <row r="39" spans="1:11" ht="17.100000000000001" customHeight="1" x14ac:dyDescent="0.25">
      <c r="A39" s="201"/>
      <c r="B39" s="202" t="s">
        <v>295</v>
      </c>
      <c r="C39" s="158" t="s">
        <v>1606</v>
      </c>
      <c r="D39" s="156"/>
      <c r="E39" s="349"/>
      <c r="F39" s="6"/>
      <c r="G39" s="25"/>
      <c r="J39" s="7"/>
    </row>
    <row r="40" spans="1:11" ht="17.100000000000001" customHeight="1" x14ac:dyDescent="0.25">
      <c r="A40" s="201"/>
      <c r="B40" s="202"/>
      <c r="C40" s="158" t="s">
        <v>1607</v>
      </c>
      <c r="D40" s="156"/>
      <c r="E40" s="349"/>
      <c r="F40" s="6"/>
      <c r="G40" s="25"/>
      <c r="J40" s="7"/>
    </row>
    <row r="41" spans="1:11" ht="17.100000000000001" customHeight="1" x14ac:dyDescent="0.25">
      <c r="A41" s="201"/>
      <c r="B41" s="202"/>
      <c r="C41" s="158" t="s">
        <v>1608</v>
      </c>
      <c r="D41" s="156" t="s">
        <v>274</v>
      </c>
      <c r="E41" s="349">
        <v>1700</v>
      </c>
      <c r="F41" s="6"/>
      <c r="G41" s="25"/>
      <c r="J41" s="7"/>
    </row>
    <row r="42" spans="1:11" ht="17.100000000000001" customHeight="1" x14ac:dyDescent="0.25">
      <c r="A42" s="201"/>
      <c r="B42" s="202"/>
      <c r="C42" s="158"/>
      <c r="D42" s="156"/>
      <c r="E42" s="349"/>
      <c r="F42" s="6"/>
      <c r="G42" s="25"/>
      <c r="J42" s="7"/>
    </row>
    <row r="43" spans="1:11" ht="17.100000000000001" customHeight="1" x14ac:dyDescent="0.25">
      <c r="A43" s="201"/>
      <c r="B43" s="202"/>
      <c r="C43" s="158" t="s">
        <v>1609</v>
      </c>
      <c r="D43" s="156" t="s">
        <v>274</v>
      </c>
      <c r="E43" s="349">
        <v>600</v>
      </c>
      <c r="F43" s="6"/>
      <c r="G43" s="25"/>
      <c r="J43" s="7"/>
    </row>
    <row r="44" spans="1:11" ht="17.100000000000001" customHeight="1" x14ac:dyDescent="0.25">
      <c r="A44" s="201"/>
      <c r="B44" s="202"/>
      <c r="C44" s="158"/>
      <c r="D44" s="156"/>
      <c r="E44" s="204"/>
      <c r="F44" s="6"/>
      <c r="G44" s="25"/>
      <c r="J44" s="7"/>
    </row>
    <row r="45" spans="1:11" ht="17.100000000000001" customHeight="1" x14ac:dyDescent="0.25">
      <c r="A45" s="201" t="s">
        <v>651</v>
      </c>
      <c r="B45" s="202"/>
      <c r="C45" s="158" t="s">
        <v>652</v>
      </c>
      <c r="D45" s="156"/>
      <c r="E45" s="204"/>
      <c r="F45" s="6"/>
      <c r="G45" s="25"/>
      <c r="J45" s="7"/>
    </row>
    <row r="46" spans="1:11" ht="17.100000000000001" customHeight="1" x14ac:dyDescent="0.25">
      <c r="A46" s="201"/>
      <c r="B46" s="202"/>
      <c r="C46" s="158" t="s">
        <v>653</v>
      </c>
      <c r="D46" s="156" t="s">
        <v>274</v>
      </c>
      <c r="E46" s="204">
        <v>460</v>
      </c>
      <c r="F46" s="6"/>
      <c r="G46" s="25"/>
      <c r="J46" s="4">
        <v>179.2</v>
      </c>
      <c r="K46" s="115">
        <f>E46*J46</f>
        <v>82432</v>
      </c>
    </row>
    <row r="47" spans="1:11" ht="17.100000000000001" customHeight="1" x14ac:dyDescent="0.25">
      <c r="A47" s="201"/>
      <c r="B47" s="202"/>
      <c r="C47" s="158"/>
      <c r="D47" s="156"/>
      <c r="E47" s="204"/>
      <c r="F47" s="6"/>
      <c r="G47" s="25"/>
      <c r="J47" s="7"/>
    </row>
    <row r="48" spans="1:11" ht="17.100000000000001" customHeight="1" x14ac:dyDescent="0.25">
      <c r="A48" s="201" t="s">
        <v>654</v>
      </c>
      <c r="B48" s="202"/>
      <c r="C48" s="158" t="s">
        <v>655</v>
      </c>
      <c r="D48" s="156"/>
      <c r="E48" s="204"/>
      <c r="F48" s="6"/>
      <c r="G48" s="25"/>
      <c r="J48" s="7"/>
    </row>
    <row r="49" spans="1:11" ht="17.100000000000001" customHeight="1" x14ac:dyDescent="0.25">
      <c r="A49" s="201"/>
      <c r="B49" s="202"/>
      <c r="C49" s="158" t="s">
        <v>656</v>
      </c>
      <c r="D49" s="156"/>
      <c r="E49" s="204"/>
      <c r="F49" s="6"/>
      <c r="G49" s="25"/>
      <c r="J49" s="7"/>
    </row>
    <row r="50" spans="1:11" ht="17.100000000000001" customHeight="1" x14ac:dyDescent="0.25">
      <c r="A50" s="201"/>
      <c r="B50" s="202"/>
      <c r="C50" s="158" t="s">
        <v>657</v>
      </c>
      <c r="D50" s="156" t="s">
        <v>158</v>
      </c>
      <c r="E50" s="204">
        <v>2</v>
      </c>
      <c r="F50" s="6"/>
      <c r="G50" s="25"/>
      <c r="J50" s="4">
        <v>16800</v>
      </c>
      <c r="K50" s="115">
        <f>E50*J50</f>
        <v>33600</v>
      </c>
    </row>
    <row r="51" spans="1:11" ht="17.100000000000001" customHeight="1" x14ac:dyDescent="0.25">
      <c r="A51" s="201"/>
      <c r="B51" s="202"/>
      <c r="C51" s="158" t="s">
        <v>658</v>
      </c>
      <c r="D51" s="156"/>
      <c r="E51" s="204"/>
      <c r="F51" s="6"/>
      <c r="G51" s="25"/>
    </row>
    <row r="52" spans="1:11" ht="17.100000000000001" customHeight="1" x14ac:dyDescent="0.25">
      <c r="A52" s="201"/>
      <c r="B52" s="202"/>
      <c r="C52" s="158"/>
      <c r="D52" s="156"/>
      <c r="E52" s="204"/>
      <c r="F52" s="6"/>
      <c r="G52" s="25"/>
    </row>
    <row r="53" spans="1:11" ht="17.100000000000001" customHeight="1" x14ac:dyDescent="0.25">
      <c r="A53" s="201"/>
      <c r="B53" s="202"/>
      <c r="C53" s="158"/>
      <c r="D53" s="156"/>
      <c r="E53" s="204"/>
      <c r="F53" s="6"/>
      <c r="G53" s="25"/>
    </row>
    <row r="54" spans="1:11" ht="17.100000000000001" customHeight="1" x14ac:dyDescent="0.25">
      <c r="A54" s="201"/>
      <c r="B54" s="202"/>
      <c r="C54" s="158"/>
      <c r="D54" s="156"/>
      <c r="E54" s="204"/>
      <c r="F54" s="6"/>
      <c r="G54" s="25"/>
    </row>
    <row r="55" spans="1:11" ht="17.100000000000001" customHeight="1" thickBot="1" x14ac:dyDescent="0.3">
      <c r="A55" s="201"/>
      <c r="B55" s="202"/>
      <c r="C55" s="158"/>
      <c r="D55" s="156"/>
      <c r="E55" s="204"/>
      <c r="F55" s="6"/>
      <c r="G55" s="25"/>
    </row>
    <row r="56" spans="1:11" ht="24.9" customHeight="1" thickBot="1" x14ac:dyDescent="0.3">
      <c r="A56" s="494" t="s">
        <v>1613</v>
      </c>
      <c r="B56" s="499"/>
      <c r="C56" s="499"/>
      <c r="D56" s="499"/>
      <c r="E56" s="499"/>
      <c r="F56" s="500"/>
      <c r="G56" s="427"/>
      <c r="K56" s="127">
        <f>SUM(K14:K55)</f>
        <v>705864.8</v>
      </c>
    </row>
    <row r="57" spans="1:11" ht="24.75" customHeight="1" thickBot="1" x14ac:dyDescent="0.3">
      <c r="A57" s="431">
        <f>'4 Pump'!A179+1</f>
        <v>24</v>
      </c>
      <c r="B57" s="432"/>
      <c r="C57" s="432"/>
      <c r="D57" s="432"/>
      <c r="E57" s="432"/>
      <c r="F57" s="432"/>
      <c r="G57" s="433"/>
    </row>
    <row r="58" spans="1:11" x14ac:dyDescent="0.25">
      <c r="A58" s="141"/>
      <c r="B58" s="141"/>
      <c r="C58" s="141"/>
      <c r="D58" s="141"/>
      <c r="E58" s="143"/>
      <c r="F58" s="141"/>
      <c r="G58" s="141"/>
      <c r="H58" s="142"/>
      <c r="I58" s="142"/>
      <c r="J58" s="142"/>
    </row>
    <row r="59" spans="1:11" x14ac:dyDescent="0.25">
      <c r="A59" s="141"/>
      <c r="B59" s="141"/>
      <c r="C59" s="141"/>
      <c r="D59" s="141"/>
      <c r="E59" s="143"/>
      <c r="F59" s="141"/>
      <c r="G59" s="141"/>
      <c r="H59" s="142"/>
      <c r="I59" s="142"/>
      <c r="J59" s="142"/>
    </row>
    <row r="60" spans="1:11" x14ac:dyDescent="0.25">
      <c r="A60" s="141"/>
      <c r="B60" s="141"/>
      <c r="C60" s="141"/>
      <c r="D60" s="141"/>
      <c r="E60" s="143"/>
      <c r="F60" s="141"/>
      <c r="G60" s="141"/>
      <c r="H60" s="142"/>
      <c r="I60" s="142"/>
      <c r="J60" s="142"/>
    </row>
    <row r="61" spans="1:11" x14ac:dyDescent="0.25">
      <c r="A61" s="141"/>
      <c r="B61" s="141"/>
      <c r="C61" s="141"/>
      <c r="D61" s="141"/>
      <c r="E61" s="143"/>
      <c r="F61" s="141"/>
      <c r="G61" s="141"/>
      <c r="H61" s="142"/>
      <c r="I61" s="142"/>
      <c r="J61" s="142"/>
    </row>
  </sheetData>
  <mergeCells count="6">
    <mergeCell ref="A57:G57"/>
    <mergeCell ref="C5:C6"/>
    <mergeCell ref="D5:D6"/>
    <mergeCell ref="E5:E6"/>
    <mergeCell ref="F5:F6"/>
    <mergeCell ref="A56:F56"/>
  </mergeCells>
  <pageMargins left="0.7" right="0.7" top="0.75" bottom="0.75" header="0.3" footer="0.3"/>
  <pageSetup paperSize="9" scale="6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176F-2461-4711-8EB4-5774A0D8B68C}">
  <sheetPr>
    <tabColor theme="7" tint="0.39997558519241921"/>
    <pageSetUpPr fitToPage="1"/>
  </sheetPr>
  <dimension ref="A1:K465"/>
  <sheetViews>
    <sheetView view="pageBreakPreview" topLeftCell="A94" zoomScale="85" zoomScaleNormal="100" zoomScaleSheetLayoutView="85" workbookViewId="0">
      <selection activeCell="G119" sqref="A119:G119"/>
    </sheetView>
  </sheetViews>
  <sheetFormatPr defaultColWidth="9.109375" defaultRowHeight="15" x14ac:dyDescent="0.25"/>
  <cols>
    <col min="1" max="1" width="9.6640625" style="86" customWidth="1"/>
    <col min="2" max="2" width="10.6640625" style="86" customWidth="1"/>
    <col min="3" max="3" width="77.6640625" style="86" customWidth="1"/>
    <col min="4" max="4" width="6.6640625" style="86" customWidth="1"/>
    <col min="5" max="5" width="8.6640625" style="177" customWidth="1"/>
    <col min="6" max="6" width="13.6640625" style="86" customWidth="1"/>
    <col min="7" max="7" width="15.6640625" style="86" customWidth="1"/>
    <col min="8" max="8" width="9.109375" style="86"/>
    <col min="9" max="9" width="0" style="86" hidden="1" customWidth="1"/>
    <col min="10" max="10" width="14" style="86" hidden="1" customWidth="1"/>
    <col min="11" max="11" width="16.109375" style="86" hidden="1" customWidth="1"/>
    <col min="12" max="12" width="0" style="86" hidden="1" customWidth="1"/>
    <col min="13" max="16384" width="9.109375" style="86"/>
  </cols>
  <sheetData>
    <row r="1" spans="1:11" ht="21.9" customHeight="1" x14ac:dyDescent="0.3">
      <c r="A1" s="52" t="str">
        <f>Works!A1</f>
        <v>CONTRACT JW14402</v>
      </c>
      <c r="B1" s="26"/>
      <c r="C1" s="26"/>
      <c r="D1" s="27"/>
      <c r="E1" s="53"/>
      <c r="F1" s="29" t="str">
        <f>Works!F1</f>
        <v>Date :08/09/2025</v>
      </c>
      <c r="G1" s="30"/>
      <c r="J1" s="3">
        <v>0.5</v>
      </c>
    </row>
    <row r="2" spans="1:11" ht="44.25" customHeight="1" x14ac:dyDescent="0.25">
      <c r="A2" s="55" t="s">
        <v>0</v>
      </c>
      <c r="B2" s="31"/>
      <c r="C2" s="31"/>
      <c r="D2" s="31"/>
      <c r="E2" s="56"/>
      <c r="F2" s="32"/>
      <c r="G2" s="33"/>
    </row>
    <row r="3" spans="1:11" ht="21.9" customHeight="1" thickBot="1" x14ac:dyDescent="0.3">
      <c r="A3" s="57" t="str">
        <f>Works!A3</f>
        <v>Turffontein Corridors of Freedom - Water Upgrade (Forest Hill New Tower and Pumpstation)</v>
      </c>
      <c r="B3" s="34"/>
      <c r="C3" s="34"/>
      <c r="D3" s="35"/>
      <c r="E3" s="58"/>
      <c r="F3" s="35"/>
      <c r="G3" s="36"/>
    </row>
    <row r="4" spans="1:11" ht="9.9" customHeight="1" thickBot="1" x14ac:dyDescent="0.3">
      <c r="A4" s="166"/>
      <c r="B4" s="166"/>
      <c r="C4" s="166"/>
      <c r="D4" s="166"/>
      <c r="E4" s="167"/>
      <c r="F4" s="166"/>
      <c r="G4" s="166"/>
    </row>
    <row r="5" spans="1:11" ht="18" customHeight="1" x14ac:dyDescent="0.25">
      <c r="A5" s="215" t="s">
        <v>2</v>
      </c>
      <c r="B5" s="217" t="s">
        <v>3</v>
      </c>
      <c r="C5" s="459" t="s">
        <v>4</v>
      </c>
      <c r="D5" s="461" t="s">
        <v>5</v>
      </c>
      <c r="E5" s="463" t="s">
        <v>6</v>
      </c>
      <c r="F5" s="465" t="s">
        <v>7</v>
      </c>
      <c r="G5" s="213" t="s">
        <v>8</v>
      </c>
    </row>
    <row r="6" spans="1:11" ht="18" customHeight="1" thickBot="1" x14ac:dyDescent="0.3">
      <c r="A6" s="216" t="s">
        <v>9</v>
      </c>
      <c r="B6" s="218" t="s">
        <v>10</v>
      </c>
      <c r="C6" s="460"/>
      <c r="D6" s="462"/>
      <c r="E6" s="464"/>
      <c r="F6" s="466"/>
      <c r="G6" s="214" t="s">
        <v>11</v>
      </c>
    </row>
    <row r="7" spans="1:11" ht="21.9" customHeight="1" x14ac:dyDescent="0.25">
      <c r="A7" s="168"/>
      <c r="B7" s="169" t="s">
        <v>12</v>
      </c>
      <c r="C7" s="170" t="s">
        <v>659</v>
      </c>
      <c r="D7" s="171"/>
      <c r="E7" s="167"/>
      <c r="F7" s="166"/>
      <c r="G7" s="172"/>
    </row>
    <row r="8" spans="1:11" ht="21.9" customHeight="1" x14ac:dyDescent="0.25">
      <c r="A8" s="168"/>
      <c r="B8" s="169" t="s">
        <v>71</v>
      </c>
      <c r="C8" s="173" t="s">
        <v>660</v>
      </c>
      <c r="D8" s="166"/>
      <c r="E8" s="167"/>
      <c r="F8" s="166"/>
      <c r="G8" s="174"/>
    </row>
    <row r="9" spans="1:11" ht="15" customHeight="1" x14ac:dyDescent="0.25">
      <c r="A9" s="168"/>
      <c r="B9" s="169"/>
      <c r="C9" s="175" t="s">
        <v>661</v>
      </c>
      <c r="D9" s="166"/>
      <c r="E9" s="167"/>
      <c r="F9" s="166"/>
      <c r="G9" s="174"/>
    </row>
    <row r="10" spans="1:11" ht="17.100000000000001" customHeight="1" x14ac:dyDescent="0.25">
      <c r="A10" s="154">
        <v>6.1</v>
      </c>
      <c r="B10" s="139"/>
      <c r="C10" s="106" t="s">
        <v>235</v>
      </c>
      <c r="D10" s="72"/>
      <c r="E10" s="140"/>
      <c r="F10" s="155"/>
      <c r="G10" s="75"/>
    </row>
    <row r="11" spans="1:11" ht="17.100000000000001" customHeight="1" x14ac:dyDescent="0.25">
      <c r="A11" s="201"/>
      <c r="B11" s="202"/>
      <c r="C11" s="158"/>
      <c r="D11" s="156"/>
      <c r="E11" s="204"/>
      <c r="F11" s="6"/>
      <c r="G11" s="25"/>
    </row>
    <row r="12" spans="1:11" ht="17.100000000000001" customHeight="1" x14ac:dyDescent="0.25">
      <c r="A12" s="201" t="s">
        <v>662</v>
      </c>
      <c r="B12" s="202" t="s">
        <v>543</v>
      </c>
      <c r="C12" s="158" t="s">
        <v>544</v>
      </c>
      <c r="D12" s="156" t="s">
        <v>244</v>
      </c>
      <c r="E12" s="204">
        <v>260</v>
      </c>
      <c r="F12" s="6"/>
      <c r="G12" s="25"/>
      <c r="J12" s="4">
        <v>32.42</v>
      </c>
      <c r="K12" s="86">
        <f>E12*J12</f>
        <v>8429.2000000000007</v>
      </c>
    </row>
    <row r="13" spans="1:11" ht="17.100000000000001" customHeight="1" x14ac:dyDescent="0.25">
      <c r="A13" s="201"/>
      <c r="B13" s="202"/>
      <c r="C13" s="158" t="s">
        <v>545</v>
      </c>
      <c r="D13" s="156"/>
      <c r="E13" s="204"/>
      <c r="F13" s="6"/>
      <c r="G13" s="25"/>
      <c r="J13" s="21"/>
    </row>
    <row r="14" spans="1:11" ht="17.100000000000001" customHeight="1" x14ac:dyDescent="0.25">
      <c r="A14" s="201" t="s">
        <v>663</v>
      </c>
      <c r="B14" s="202" t="s">
        <v>246</v>
      </c>
      <c r="C14" s="158" t="s">
        <v>247</v>
      </c>
      <c r="D14" s="156" t="s">
        <v>244</v>
      </c>
      <c r="E14" s="204">
        <v>20</v>
      </c>
      <c r="F14" s="6"/>
      <c r="G14" s="25"/>
      <c r="J14" s="4">
        <v>11.55</v>
      </c>
      <c r="K14" s="86">
        <f>E14*J14</f>
        <v>231</v>
      </c>
    </row>
    <row r="15" spans="1:11" ht="17.100000000000001" customHeight="1" x14ac:dyDescent="0.25">
      <c r="A15" s="201" t="s">
        <v>664</v>
      </c>
      <c r="B15" s="202" t="s">
        <v>249</v>
      </c>
      <c r="C15" s="158" t="s">
        <v>250</v>
      </c>
      <c r="D15" s="156" t="s">
        <v>244</v>
      </c>
      <c r="E15" s="204">
        <v>10</v>
      </c>
      <c r="F15" s="6"/>
      <c r="G15" s="25"/>
      <c r="J15" s="4">
        <v>376.47</v>
      </c>
      <c r="K15" s="86">
        <f>E15*J15</f>
        <v>3764.7000000000003</v>
      </c>
    </row>
    <row r="16" spans="1:11" ht="17.100000000000001" customHeight="1" x14ac:dyDescent="0.25">
      <c r="A16" s="201" t="s">
        <v>665</v>
      </c>
      <c r="B16" s="202" t="s">
        <v>549</v>
      </c>
      <c r="C16" s="158" t="s">
        <v>550</v>
      </c>
      <c r="D16" s="156" t="s">
        <v>244</v>
      </c>
      <c r="E16" s="204">
        <v>113</v>
      </c>
      <c r="F16" s="6"/>
      <c r="G16" s="25"/>
      <c r="J16" s="4">
        <v>89.07</v>
      </c>
      <c r="K16" s="86">
        <f>E16*J16</f>
        <v>10064.91</v>
      </c>
    </row>
    <row r="17" spans="1:11" ht="17.100000000000001" customHeight="1" x14ac:dyDescent="0.25">
      <c r="A17" s="201"/>
      <c r="B17" s="202"/>
      <c r="C17" s="158"/>
      <c r="D17" s="156"/>
      <c r="E17" s="204"/>
      <c r="F17" s="6"/>
      <c r="G17" s="25"/>
    </row>
    <row r="18" spans="1:11" ht="17.100000000000001" customHeight="1" x14ac:dyDescent="0.25">
      <c r="A18" s="154">
        <v>6.2</v>
      </c>
      <c r="B18" s="139"/>
      <c r="C18" s="106" t="s">
        <v>285</v>
      </c>
      <c r="D18" s="72"/>
      <c r="E18" s="140"/>
      <c r="F18" s="155"/>
      <c r="G18" s="75"/>
    </row>
    <row r="19" spans="1:11" ht="17.100000000000001" customHeight="1" x14ac:dyDescent="0.25">
      <c r="A19" s="201"/>
      <c r="B19" s="202"/>
      <c r="C19" s="158"/>
      <c r="D19" s="156"/>
      <c r="E19" s="204"/>
      <c r="F19" s="6"/>
      <c r="G19" s="25"/>
    </row>
    <row r="20" spans="1:11" ht="17.100000000000001" customHeight="1" x14ac:dyDescent="0.25">
      <c r="A20" s="201" t="s">
        <v>666</v>
      </c>
      <c r="B20" s="202" t="s">
        <v>288</v>
      </c>
      <c r="C20" s="158" t="s">
        <v>553</v>
      </c>
      <c r="D20" s="156" t="s">
        <v>239</v>
      </c>
      <c r="E20" s="204">
        <v>100</v>
      </c>
      <c r="F20" s="6"/>
      <c r="G20" s="25"/>
      <c r="J20" s="4">
        <v>144.19999999999999</v>
      </c>
      <c r="K20" s="86">
        <f>E20*J20</f>
        <v>14419.999999999998</v>
      </c>
    </row>
    <row r="21" spans="1:11" ht="17.100000000000001" customHeight="1" x14ac:dyDescent="0.25">
      <c r="A21" s="201" t="s">
        <v>667</v>
      </c>
      <c r="B21" s="202" t="s">
        <v>295</v>
      </c>
      <c r="C21" s="158" t="s">
        <v>555</v>
      </c>
      <c r="D21" s="156" t="s">
        <v>244</v>
      </c>
      <c r="E21" s="204">
        <v>30</v>
      </c>
      <c r="F21" s="6"/>
      <c r="G21" s="25"/>
      <c r="J21" s="4">
        <v>2189.4899999999998</v>
      </c>
      <c r="K21" s="86">
        <f>E21*J21</f>
        <v>65684.7</v>
      </c>
    </row>
    <row r="22" spans="1:11" ht="17.100000000000001" customHeight="1" x14ac:dyDescent="0.25">
      <c r="A22" s="201" t="s">
        <v>668</v>
      </c>
      <c r="B22" s="202" t="s">
        <v>295</v>
      </c>
      <c r="C22" s="158" t="s">
        <v>669</v>
      </c>
      <c r="D22" s="156" t="s">
        <v>244</v>
      </c>
      <c r="E22" s="204">
        <v>25</v>
      </c>
      <c r="F22" s="6"/>
      <c r="G22" s="25"/>
      <c r="J22" s="4">
        <v>2430.46</v>
      </c>
      <c r="K22" s="86">
        <f>E22*J22</f>
        <v>60761.5</v>
      </c>
    </row>
    <row r="23" spans="1:11" ht="17.100000000000001" customHeight="1" x14ac:dyDescent="0.25">
      <c r="A23" s="201" t="s">
        <v>670</v>
      </c>
      <c r="B23" s="202" t="s">
        <v>295</v>
      </c>
      <c r="C23" s="158" t="s">
        <v>562</v>
      </c>
      <c r="D23" s="156" t="s">
        <v>244</v>
      </c>
      <c r="E23" s="255">
        <v>5</v>
      </c>
      <c r="F23" s="6"/>
      <c r="G23" s="25"/>
      <c r="J23" s="4">
        <v>3385.7</v>
      </c>
      <c r="K23" s="86">
        <f>E23*J23</f>
        <v>16928.5</v>
      </c>
    </row>
    <row r="24" spans="1:11" ht="17.100000000000001" customHeight="1" x14ac:dyDescent="0.25">
      <c r="A24" s="201"/>
      <c r="B24" s="202"/>
      <c r="C24" s="158"/>
      <c r="D24" s="156"/>
      <c r="E24" s="204"/>
      <c r="F24" s="6"/>
      <c r="G24" s="25"/>
      <c r="J24" s="21"/>
    </row>
    <row r="25" spans="1:11" ht="17.100000000000001" customHeight="1" x14ac:dyDescent="0.25">
      <c r="A25" s="201" t="s">
        <v>671</v>
      </c>
      <c r="B25" s="202" t="s">
        <v>357</v>
      </c>
      <c r="C25" s="158" t="s">
        <v>672</v>
      </c>
      <c r="D25" s="156"/>
      <c r="E25" s="204"/>
      <c r="F25" s="6"/>
      <c r="G25" s="25"/>
      <c r="J25" s="22"/>
    </row>
    <row r="26" spans="1:11" ht="17.100000000000001" customHeight="1" x14ac:dyDescent="0.25">
      <c r="A26" s="201"/>
      <c r="B26" s="202"/>
      <c r="C26" s="158" t="s">
        <v>567</v>
      </c>
      <c r="D26" s="156"/>
      <c r="E26" s="204"/>
      <c r="F26" s="6"/>
      <c r="G26" s="25"/>
      <c r="J26" s="23"/>
    </row>
    <row r="27" spans="1:11" ht="17.100000000000001" customHeight="1" x14ac:dyDescent="0.25">
      <c r="A27" s="201"/>
      <c r="B27" s="202"/>
      <c r="C27" s="158" t="s">
        <v>568</v>
      </c>
      <c r="D27" s="156" t="s">
        <v>244</v>
      </c>
      <c r="E27" s="204">
        <v>30</v>
      </c>
      <c r="F27" s="6"/>
      <c r="G27" s="25"/>
      <c r="J27" s="4">
        <v>515.53</v>
      </c>
      <c r="K27" s="86">
        <f>E27*J27</f>
        <v>15465.9</v>
      </c>
    </row>
    <row r="28" spans="1:11" ht="17.100000000000001" customHeight="1" x14ac:dyDescent="0.25">
      <c r="A28" s="201"/>
      <c r="B28" s="202"/>
      <c r="C28" s="158"/>
      <c r="D28" s="156"/>
      <c r="E28" s="204"/>
      <c r="F28" s="6"/>
      <c r="G28" s="25"/>
      <c r="J28" s="23"/>
    </row>
    <row r="29" spans="1:11" ht="17.100000000000001" customHeight="1" x14ac:dyDescent="0.25">
      <c r="A29" s="201" t="s">
        <v>673</v>
      </c>
      <c r="B29" s="202" t="s">
        <v>295</v>
      </c>
      <c r="C29" s="158" t="s">
        <v>674</v>
      </c>
      <c r="D29" s="156"/>
      <c r="E29" s="204"/>
      <c r="F29" s="6"/>
      <c r="G29" s="25"/>
      <c r="J29" s="23"/>
    </row>
    <row r="30" spans="1:11" ht="17.100000000000001" customHeight="1" x14ac:dyDescent="0.25">
      <c r="A30" s="201"/>
      <c r="B30" s="202"/>
      <c r="C30" s="158" t="s">
        <v>675</v>
      </c>
      <c r="D30" s="156"/>
      <c r="E30" s="204"/>
      <c r="F30" s="6"/>
      <c r="G30" s="25"/>
      <c r="J30" s="23"/>
    </row>
    <row r="31" spans="1:11" ht="17.100000000000001" customHeight="1" x14ac:dyDescent="0.25">
      <c r="A31" s="201"/>
      <c r="B31" s="202"/>
      <c r="C31" s="158" t="s">
        <v>676</v>
      </c>
      <c r="D31" s="156"/>
      <c r="E31" s="204"/>
      <c r="F31" s="6"/>
      <c r="G31" s="25"/>
      <c r="J31" s="23"/>
    </row>
    <row r="32" spans="1:11" ht="17.100000000000001" customHeight="1" x14ac:dyDescent="0.25">
      <c r="A32" s="201"/>
      <c r="B32" s="202"/>
      <c r="C32" s="158" t="s">
        <v>1561</v>
      </c>
      <c r="D32" s="156" t="s">
        <v>158</v>
      </c>
      <c r="E32" s="204">
        <v>2</v>
      </c>
      <c r="F32" s="6"/>
      <c r="G32" s="25"/>
      <c r="J32" s="4">
        <v>7488.9</v>
      </c>
      <c r="K32" s="86">
        <f>E32*J32</f>
        <v>14977.8</v>
      </c>
    </row>
    <row r="33" spans="1:11" ht="17.100000000000001" customHeight="1" x14ac:dyDescent="0.25">
      <c r="A33" s="201"/>
      <c r="B33" s="202"/>
      <c r="C33" s="158" t="s">
        <v>1562</v>
      </c>
      <c r="D33" s="156" t="s">
        <v>158</v>
      </c>
      <c r="E33" s="204">
        <v>10</v>
      </c>
      <c r="F33" s="6"/>
      <c r="G33" s="25"/>
      <c r="J33" s="4">
        <v>6770.89</v>
      </c>
      <c r="K33" s="86">
        <f>E33*J33</f>
        <v>67708.900000000009</v>
      </c>
    </row>
    <row r="34" spans="1:11" ht="17.100000000000001" customHeight="1" x14ac:dyDescent="0.25">
      <c r="A34" s="201"/>
      <c r="B34" s="202"/>
      <c r="C34" s="158" t="s">
        <v>1563</v>
      </c>
      <c r="D34" s="156" t="s">
        <v>158</v>
      </c>
      <c r="E34" s="204">
        <v>4</v>
      </c>
      <c r="F34" s="6"/>
      <c r="G34" s="25"/>
      <c r="J34" s="4">
        <v>2727.26</v>
      </c>
      <c r="K34" s="86">
        <f>E34*J34</f>
        <v>10909.04</v>
      </c>
    </row>
    <row r="35" spans="1:11" ht="17.100000000000001" customHeight="1" x14ac:dyDescent="0.25">
      <c r="A35" s="201"/>
      <c r="B35" s="202"/>
      <c r="C35" s="158" t="s">
        <v>1564</v>
      </c>
      <c r="D35" s="156" t="s">
        <v>158</v>
      </c>
      <c r="E35" s="204">
        <v>2</v>
      </c>
      <c r="F35" s="6"/>
      <c r="G35" s="25"/>
      <c r="J35" s="23"/>
    </row>
    <row r="36" spans="1:11" ht="17.100000000000001" customHeight="1" x14ac:dyDescent="0.25">
      <c r="A36" s="201"/>
      <c r="B36" s="202"/>
      <c r="C36" s="158"/>
      <c r="D36" s="156"/>
      <c r="E36" s="204"/>
      <c r="F36" s="6"/>
      <c r="G36" s="25"/>
      <c r="J36" s="23"/>
    </row>
    <row r="37" spans="1:11" ht="17.100000000000001" customHeight="1" x14ac:dyDescent="0.25">
      <c r="A37" s="201" t="s">
        <v>677</v>
      </c>
      <c r="B37" s="202" t="s">
        <v>363</v>
      </c>
      <c r="C37" s="158" t="s">
        <v>569</v>
      </c>
      <c r="D37" s="156" t="s">
        <v>365</v>
      </c>
      <c r="E37" s="204">
        <v>9950</v>
      </c>
      <c r="F37" s="6"/>
      <c r="G37" s="25"/>
      <c r="J37" s="4">
        <v>17.45</v>
      </c>
      <c r="K37" s="86">
        <f>E37*J37</f>
        <v>173627.5</v>
      </c>
    </row>
    <row r="38" spans="1:11" ht="17.100000000000001" customHeight="1" x14ac:dyDescent="0.25">
      <c r="A38" s="201"/>
      <c r="B38" s="202"/>
      <c r="C38" s="158"/>
      <c r="D38" s="156"/>
      <c r="E38" s="204"/>
      <c r="F38" s="6"/>
      <c r="G38" s="25"/>
      <c r="J38" s="21"/>
    </row>
    <row r="39" spans="1:11" ht="17.100000000000001" customHeight="1" x14ac:dyDescent="0.25">
      <c r="A39" s="201" t="s">
        <v>678</v>
      </c>
      <c r="B39" s="202" t="s">
        <v>571</v>
      </c>
      <c r="C39" s="158" t="s">
        <v>572</v>
      </c>
      <c r="D39" s="156" t="s">
        <v>365</v>
      </c>
      <c r="E39" s="204">
        <v>225</v>
      </c>
      <c r="F39" s="6"/>
      <c r="G39" s="25"/>
      <c r="J39" s="4">
        <v>17.45</v>
      </c>
      <c r="K39" s="86">
        <f>E39*J39</f>
        <v>3926.25</v>
      </c>
    </row>
    <row r="40" spans="1:11" ht="17.100000000000001" customHeight="1" x14ac:dyDescent="0.25">
      <c r="A40" s="201"/>
      <c r="B40" s="202"/>
      <c r="C40" s="158"/>
      <c r="D40" s="156"/>
      <c r="E40" s="204"/>
      <c r="F40" s="6"/>
      <c r="G40" s="25"/>
      <c r="J40" s="21"/>
    </row>
    <row r="41" spans="1:11" ht="17.100000000000001" customHeight="1" x14ac:dyDescent="0.25">
      <c r="A41" s="201" t="s">
        <v>679</v>
      </c>
      <c r="B41" s="202" t="s">
        <v>380</v>
      </c>
      <c r="C41" s="158" t="s">
        <v>574</v>
      </c>
      <c r="D41" s="156" t="s">
        <v>239</v>
      </c>
      <c r="E41" s="204">
        <v>300</v>
      </c>
      <c r="F41" s="6"/>
      <c r="G41" s="25"/>
      <c r="J41" s="4">
        <v>550.03</v>
      </c>
      <c r="K41" s="86">
        <f>E41*J41</f>
        <v>165009</v>
      </c>
    </row>
    <row r="42" spans="1:11" ht="17.100000000000001" customHeight="1" x14ac:dyDescent="0.25">
      <c r="A42" s="201"/>
      <c r="B42" s="202"/>
      <c r="C42" s="158"/>
      <c r="D42" s="156"/>
      <c r="E42" s="204"/>
      <c r="F42" s="6"/>
      <c r="G42" s="25"/>
      <c r="J42" s="21"/>
    </row>
    <row r="43" spans="1:11" ht="17.100000000000001" customHeight="1" x14ac:dyDescent="0.25">
      <c r="A43" s="201" t="s">
        <v>680</v>
      </c>
      <c r="B43" s="202" t="s">
        <v>461</v>
      </c>
      <c r="C43" s="158" t="s">
        <v>681</v>
      </c>
      <c r="D43" s="156" t="s">
        <v>239</v>
      </c>
      <c r="E43" s="204">
        <v>100</v>
      </c>
      <c r="F43" s="6"/>
      <c r="G43" s="25"/>
      <c r="J43" s="4">
        <v>25.27</v>
      </c>
      <c r="K43" s="86">
        <f>E43*J43</f>
        <v>2527</v>
      </c>
    </row>
    <row r="44" spans="1:11" ht="17.100000000000001" customHeight="1" x14ac:dyDescent="0.25">
      <c r="A44" s="201"/>
      <c r="B44" s="202"/>
      <c r="C44" s="158"/>
      <c r="D44" s="156"/>
      <c r="E44" s="204"/>
      <c r="F44" s="6"/>
      <c r="G44" s="25"/>
      <c r="J44" s="21"/>
    </row>
    <row r="45" spans="1:11" ht="17.100000000000001" customHeight="1" x14ac:dyDescent="0.25">
      <c r="A45" s="201" t="s">
        <v>682</v>
      </c>
      <c r="B45" s="202" t="s">
        <v>582</v>
      </c>
      <c r="C45" s="158" t="s">
        <v>583</v>
      </c>
      <c r="D45" s="156" t="s">
        <v>274</v>
      </c>
      <c r="E45" s="204">
        <v>300</v>
      </c>
      <c r="F45" s="6"/>
      <c r="G45" s="25"/>
      <c r="J45" s="4">
        <v>111.19</v>
      </c>
      <c r="K45" s="86">
        <f>E45*J45</f>
        <v>33357</v>
      </c>
    </row>
    <row r="46" spans="1:11" ht="17.100000000000001" customHeight="1" x14ac:dyDescent="0.25">
      <c r="A46" s="201"/>
      <c r="B46" s="202"/>
      <c r="C46" s="158"/>
      <c r="D46" s="156"/>
      <c r="E46" s="204"/>
      <c r="F46" s="6"/>
      <c r="G46" s="25"/>
      <c r="J46" s="21"/>
    </row>
    <row r="47" spans="1:11" ht="17.100000000000001" customHeight="1" x14ac:dyDescent="0.25">
      <c r="A47" s="201" t="s">
        <v>683</v>
      </c>
      <c r="B47" s="202" t="s">
        <v>587</v>
      </c>
      <c r="C47" s="158" t="s">
        <v>1565</v>
      </c>
      <c r="D47" s="156"/>
      <c r="E47" s="204"/>
      <c r="F47" s="6"/>
      <c r="G47" s="25"/>
      <c r="J47" s="21"/>
    </row>
    <row r="48" spans="1:11" ht="17.100000000000001" customHeight="1" x14ac:dyDescent="0.25">
      <c r="A48" s="201"/>
      <c r="B48" s="202"/>
      <c r="C48" s="158" t="s">
        <v>588</v>
      </c>
      <c r="D48" s="156" t="s">
        <v>158</v>
      </c>
      <c r="E48" s="204">
        <v>1</v>
      </c>
      <c r="F48" s="6"/>
      <c r="G48" s="25"/>
      <c r="J48" s="4">
        <v>1649.28</v>
      </c>
      <c r="K48" s="86">
        <f>E48*J48</f>
        <v>1649.28</v>
      </c>
    </row>
    <row r="49" spans="1:11" ht="17.100000000000001" customHeight="1" x14ac:dyDescent="0.25">
      <c r="A49" s="201"/>
      <c r="B49" s="202"/>
      <c r="C49" s="158"/>
      <c r="D49" s="156"/>
      <c r="E49" s="204"/>
      <c r="F49" s="6"/>
      <c r="G49" s="25"/>
      <c r="J49" s="21"/>
    </row>
    <row r="50" spans="1:11" ht="17.100000000000001" customHeight="1" x14ac:dyDescent="0.25">
      <c r="A50" s="201" t="s">
        <v>684</v>
      </c>
      <c r="B50" s="202" t="s">
        <v>587</v>
      </c>
      <c r="C50" s="158" t="s">
        <v>1566</v>
      </c>
      <c r="D50" s="156"/>
      <c r="E50" s="204"/>
      <c r="F50" s="6"/>
      <c r="G50" s="25"/>
      <c r="J50" s="21"/>
    </row>
    <row r="51" spans="1:11" ht="17.100000000000001" customHeight="1" x14ac:dyDescent="0.25">
      <c r="A51" s="201"/>
      <c r="B51" s="202"/>
      <c r="C51" s="158" t="s">
        <v>588</v>
      </c>
      <c r="D51" s="156" t="s">
        <v>158</v>
      </c>
      <c r="E51" s="204">
        <v>2</v>
      </c>
      <c r="F51" s="6"/>
      <c r="G51" s="25"/>
      <c r="J51" s="4">
        <v>1236.96</v>
      </c>
      <c r="K51" s="86">
        <f>E51*J51</f>
        <v>2473.92</v>
      </c>
    </row>
    <row r="52" spans="1:11" ht="17.100000000000001" customHeight="1" x14ac:dyDescent="0.25">
      <c r="A52" s="201"/>
      <c r="B52" s="202"/>
      <c r="C52" s="158"/>
      <c r="D52" s="156"/>
      <c r="E52" s="204"/>
      <c r="F52" s="6"/>
      <c r="G52" s="25"/>
      <c r="J52" s="21"/>
    </row>
    <row r="53" spans="1:11" ht="17.100000000000001" customHeight="1" x14ac:dyDescent="0.25">
      <c r="A53" s="201" t="s">
        <v>685</v>
      </c>
      <c r="B53" s="202" t="s">
        <v>587</v>
      </c>
      <c r="C53" s="158" t="s">
        <v>1567</v>
      </c>
      <c r="D53" s="156"/>
      <c r="E53" s="204"/>
      <c r="F53" s="6"/>
      <c r="G53" s="25"/>
      <c r="J53" s="4"/>
    </row>
    <row r="54" spans="1:11" ht="17.100000000000001" customHeight="1" x14ac:dyDescent="0.25">
      <c r="A54" s="201"/>
      <c r="B54" s="202"/>
      <c r="C54" s="158" t="s">
        <v>590</v>
      </c>
      <c r="D54" s="156" t="s">
        <v>158</v>
      </c>
      <c r="E54" s="204">
        <v>4</v>
      </c>
      <c r="F54" s="6"/>
      <c r="G54" s="25"/>
      <c r="J54" s="4">
        <v>907.1</v>
      </c>
    </row>
    <row r="55" spans="1:11" ht="17.100000000000001" customHeight="1" thickBot="1" x14ac:dyDescent="0.3">
      <c r="A55" s="201"/>
      <c r="B55" s="202"/>
      <c r="C55" s="158"/>
      <c r="D55" s="156"/>
      <c r="E55" s="204"/>
      <c r="F55" s="6"/>
      <c r="G55" s="25"/>
      <c r="J55" s="240"/>
    </row>
    <row r="56" spans="1:11" ht="24.9" customHeight="1" thickBot="1" x14ac:dyDescent="0.3">
      <c r="A56" s="467">
        <f>A120</f>
        <v>26</v>
      </c>
      <c r="B56" s="487"/>
      <c r="C56" s="487"/>
      <c r="D56" s="487"/>
      <c r="E56" s="487"/>
      <c r="F56" s="487"/>
      <c r="G56" s="81"/>
      <c r="K56" s="86">
        <f>SUM(K12:K54)</f>
        <v>671916.1</v>
      </c>
    </row>
    <row r="57" spans="1:11" ht="24.9" customHeight="1" thickBot="1" x14ac:dyDescent="0.3">
      <c r="A57" s="431">
        <v>25</v>
      </c>
      <c r="B57" s="432"/>
      <c r="C57" s="432"/>
      <c r="D57" s="432"/>
      <c r="E57" s="432"/>
      <c r="F57" s="432"/>
      <c r="G57" s="433"/>
    </row>
    <row r="58" spans="1:11" s="115" customFormat="1" x14ac:dyDescent="0.25">
      <c r="A58" s="141"/>
      <c r="B58" s="141"/>
      <c r="C58" s="141"/>
      <c r="D58" s="141"/>
      <c r="E58" s="143"/>
      <c r="F58" s="141"/>
      <c r="G58" s="141"/>
      <c r="H58" s="142"/>
      <c r="I58" s="142"/>
      <c r="J58" s="142"/>
    </row>
    <row r="59" spans="1:11" s="115" customFormat="1" x14ac:dyDescent="0.25">
      <c r="A59" s="141"/>
      <c r="B59" s="141"/>
      <c r="C59" s="141"/>
      <c r="D59" s="141"/>
      <c r="E59" s="143"/>
      <c r="F59" s="141"/>
      <c r="G59" s="141"/>
      <c r="H59" s="142"/>
      <c r="I59" s="142"/>
      <c r="J59" s="142"/>
    </row>
    <row r="60" spans="1:11" s="115" customFormat="1" x14ac:dyDescent="0.25">
      <c r="A60" s="141"/>
      <c r="B60" s="141"/>
      <c r="C60" s="141"/>
      <c r="D60" s="141"/>
      <c r="E60" s="143"/>
      <c r="F60" s="141"/>
      <c r="G60" s="141"/>
      <c r="H60" s="142"/>
      <c r="I60" s="142"/>
      <c r="J60" s="142"/>
    </row>
    <row r="61" spans="1:11" s="115" customFormat="1" x14ac:dyDescent="0.25">
      <c r="A61" s="141"/>
      <c r="B61" s="141"/>
      <c r="C61" s="141"/>
      <c r="D61" s="141"/>
      <c r="E61" s="143"/>
      <c r="F61" s="141"/>
      <c r="G61" s="141"/>
      <c r="H61" s="142"/>
      <c r="I61" s="142"/>
      <c r="J61" s="142"/>
    </row>
    <row r="62" spans="1:11" ht="9.9" customHeight="1" thickBot="1" x14ac:dyDescent="0.3">
      <c r="A62" s="166"/>
      <c r="B62" s="166"/>
      <c r="C62" s="166"/>
      <c r="D62" s="166"/>
      <c r="E62" s="176"/>
      <c r="F62" s="166"/>
      <c r="G62" s="166"/>
    </row>
    <row r="63" spans="1:11" ht="18" customHeight="1" x14ac:dyDescent="0.25">
      <c r="A63" s="215" t="s">
        <v>2</v>
      </c>
      <c r="B63" s="217" t="s">
        <v>3</v>
      </c>
      <c r="C63" s="459" t="s">
        <v>4</v>
      </c>
      <c r="D63" s="461" t="s">
        <v>5</v>
      </c>
      <c r="E63" s="463" t="s">
        <v>6</v>
      </c>
      <c r="F63" s="465" t="s">
        <v>7</v>
      </c>
      <c r="G63" s="213" t="s">
        <v>8</v>
      </c>
    </row>
    <row r="64" spans="1:11" ht="18" customHeight="1" thickBot="1" x14ac:dyDescent="0.3">
      <c r="A64" s="216" t="s">
        <v>9</v>
      </c>
      <c r="B64" s="218" t="s">
        <v>10</v>
      </c>
      <c r="C64" s="460"/>
      <c r="D64" s="462"/>
      <c r="E64" s="464"/>
      <c r="F64" s="466"/>
      <c r="G64" s="214" t="s">
        <v>11</v>
      </c>
    </row>
    <row r="65" spans="1:11" ht="21.9" customHeight="1" x14ac:dyDescent="0.25">
      <c r="A65" s="168"/>
      <c r="B65" s="169" t="s">
        <v>12</v>
      </c>
      <c r="C65" s="170" t="s">
        <v>688</v>
      </c>
      <c r="D65" s="166"/>
      <c r="E65" s="176"/>
      <c r="F65" s="166"/>
      <c r="G65" s="174"/>
    </row>
    <row r="66" spans="1:11" ht="21.9" customHeight="1" x14ac:dyDescent="0.25">
      <c r="A66" s="168"/>
      <c r="B66" s="169" t="s">
        <v>71</v>
      </c>
      <c r="C66" s="173" t="str">
        <f>C8</f>
        <v>Chambers</v>
      </c>
      <c r="D66" s="166"/>
      <c r="E66" s="176"/>
      <c r="F66" s="166"/>
      <c r="G66" s="174"/>
    </row>
    <row r="67" spans="1:11" ht="15" customHeight="1" thickBot="1" x14ac:dyDescent="0.3">
      <c r="A67" s="168"/>
      <c r="B67" s="169"/>
      <c r="C67" s="175" t="str">
        <f>C9</f>
        <v>Drawing references S06</v>
      </c>
      <c r="D67" s="166"/>
      <c r="E67" s="176"/>
      <c r="F67" s="166"/>
      <c r="G67" s="174"/>
    </row>
    <row r="68" spans="1:11" ht="17.100000000000001" customHeight="1" thickBot="1" x14ac:dyDescent="0.3">
      <c r="A68" s="391">
        <f>A56</f>
        <v>26</v>
      </c>
      <c r="B68" s="392"/>
      <c r="C68" s="393"/>
      <c r="D68" s="392"/>
      <c r="E68" s="394"/>
      <c r="F68" s="395"/>
      <c r="G68" s="81"/>
      <c r="K68" s="86">
        <v>0</v>
      </c>
    </row>
    <row r="69" spans="1:11" ht="17.100000000000001" customHeight="1" x14ac:dyDescent="0.25">
      <c r="A69" s="501"/>
      <c r="B69" s="502"/>
      <c r="C69" s="502"/>
      <c r="D69" s="502"/>
      <c r="E69" s="502"/>
      <c r="F69" s="502"/>
      <c r="G69" s="503"/>
    </row>
    <row r="70" spans="1:11" ht="17.100000000000001" customHeight="1" x14ac:dyDescent="0.25">
      <c r="A70" s="154">
        <v>6.3</v>
      </c>
      <c r="B70" s="139"/>
      <c r="C70" s="106" t="s">
        <v>518</v>
      </c>
      <c r="D70" s="72"/>
      <c r="E70" s="140"/>
      <c r="F70" s="155"/>
      <c r="G70" s="75"/>
    </row>
    <row r="71" spans="1:11" ht="17.100000000000001" customHeight="1" x14ac:dyDescent="0.25">
      <c r="A71" s="201"/>
      <c r="B71" s="202"/>
      <c r="C71" s="158"/>
      <c r="D71" s="156"/>
      <c r="E71" s="204"/>
      <c r="F71" s="6"/>
      <c r="G71" s="25"/>
    </row>
    <row r="72" spans="1:11" ht="17.100000000000001" customHeight="1" x14ac:dyDescent="0.25">
      <c r="A72" s="201" t="s">
        <v>687</v>
      </c>
      <c r="B72" s="202" t="s">
        <v>587</v>
      </c>
      <c r="C72" s="158" t="s">
        <v>1568</v>
      </c>
      <c r="D72" s="156"/>
      <c r="E72" s="204"/>
      <c r="F72" s="6"/>
      <c r="G72" s="25"/>
      <c r="J72" s="240"/>
    </row>
    <row r="73" spans="1:11" ht="17.100000000000001" customHeight="1" x14ac:dyDescent="0.25">
      <c r="A73" s="201"/>
      <c r="B73" s="202"/>
      <c r="C73" s="158" t="s">
        <v>590</v>
      </c>
      <c r="D73" s="156" t="s">
        <v>158</v>
      </c>
      <c r="E73" s="204">
        <v>2</v>
      </c>
      <c r="F73" s="6"/>
      <c r="G73" s="25"/>
      <c r="J73" s="4">
        <v>824.64</v>
      </c>
      <c r="K73" s="86">
        <f>E73*J73</f>
        <v>1649.28</v>
      </c>
    </row>
    <row r="74" spans="1:11" ht="17.100000000000001" customHeight="1" x14ac:dyDescent="0.25">
      <c r="A74" s="201"/>
      <c r="B74" s="202"/>
      <c r="C74" s="158"/>
      <c r="D74" s="156"/>
      <c r="E74" s="204"/>
      <c r="F74" s="6"/>
      <c r="G74" s="25"/>
    </row>
    <row r="75" spans="1:11" ht="17.100000000000001" customHeight="1" x14ac:dyDescent="0.25">
      <c r="A75" s="201" t="s">
        <v>1651</v>
      </c>
      <c r="B75" s="202" t="s">
        <v>587</v>
      </c>
      <c r="C75" s="158" t="s">
        <v>686</v>
      </c>
      <c r="D75" s="156" t="s">
        <v>158</v>
      </c>
      <c r="E75" s="204">
        <v>18</v>
      </c>
      <c r="F75" s="6"/>
      <c r="G75" s="25"/>
      <c r="J75" s="240"/>
    </row>
    <row r="76" spans="1:11" ht="17.100000000000001" customHeight="1" x14ac:dyDescent="0.25">
      <c r="A76" s="201"/>
      <c r="B76" s="202"/>
      <c r="C76" s="158"/>
      <c r="D76" s="156"/>
      <c r="E76" s="204"/>
      <c r="F76" s="6"/>
      <c r="G76" s="25"/>
      <c r="J76" s="240"/>
    </row>
    <row r="77" spans="1:11" ht="17.100000000000001" customHeight="1" x14ac:dyDescent="0.25">
      <c r="A77" s="201" t="s">
        <v>1652</v>
      </c>
      <c r="B77" s="202" t="s">
        <v>587</v>
      </c>
      <c r="C77" s="158" t="s">
        <v>1569</v>
      </c>
      <c r="D77" s="156" t="s">
        <v>158</v>
      </c>
      <c r="E77" s="204">
        <v>6</v>
      </c>
      <c r="F77" s="6"/>
      <c r="G77" s="25"/>
      <c r="J77" s="240"/>
    </row>
    <row r="78" spans="1:11" ht="17.100000000000001" customHeight="1" x14ac:dyDescent="0.25">
      <c r="A78" s="201"/>
      <c r="B78" s="202"/>
      <c r="C78" s="158"/>
      <c r="D78" s="156"/>
      <c r="E78" s="204"/>
      <c r="F78" s="6"/>
      <c r="G78" s="25"/>
    </row>
    <row r="79" spans="1:11" ht="17.100000000000001" customHeight="1" x14ac:dyDescent="0.25">
      <c r="A79" s="201" t="s">
        <v>689</v>
      </c>
      <c r="B79" s="202" t="s">
        <v>488</v>
      </c>
      <c r="C79" s="158" t="s">
        <v>690</v>
      </c>
      <c r="D79" s="156"/>
      <c r="E79" s="204"/>
      <c r="F79" s="6"/>
      <c r="G79" s="25"/>
    </row>
    <row r="80" spans="1:11" ht="17.100000000000001" customHeight="1" x14ac:dyDescent="0.25">
      <c r="A80" s="201"/>
      <c r="B80" s="202"/>
      <c r="C80" s="158" t="s">
        <v>691</v>
      </c>
      <c r="D80" s="156"/>
      <c r="E80" s="204"/>
      <c r="F80" s="6"/>
      <c r="G80" s="25"/>
    </row>
    <row r="81" spans="1:11" ht="17.100000000000001" customHeight="1" x14ac:dyDescent="0.25">
      <c r="A81" s="201"/>
      <c r="B81" s="202"/>
      <c r="C81" s="158"/>
      <c r="D81" s="156"/>
      <c r="E81" s="204"/>
      <c r="F81" s="6"/>
      <c r="G81" s="25"/>
    </row>
    <row r="82" spans="1:11" ht="17.100000000000001" customHeight="1" x14ac:dyDescent="0.25">
      <c r="A82" s="201"/>
      <c r="B82" s="202"/>
      <c r="C82" s="158" t="s">
        <v>692</v>
      </c>
      <c r="D82" s="156" t="s">
        <v>158</v>
      </c>
      <c r="E82" s="204">
        <v>3</v>
      </c>
      <c r="F82" s="6"/>
      <c r="G82" s="25"/>
      <c r="J82" s="4">
        <v>11462.56</v>
      </c>
      <c r="K82" s="86">
        <f>E82*J82</f>
        <v>34387.68</v>
      </c>
    </row>
    <row r="83" spans="1:11" ht="17.100000000000001" customHeight="1" x14ac:dyDescent="0.25">
      <c r="A83" s="201"/>
      <c r="B83" s="202"/>
      <c r="C83" s="158"/>
      <c r="D83" s="156"/>
      <c r="E83" s="204"/>
      <c r="F83" s="6"/>
      <c r="G83" s="25"/>
      <c r="J83" s="21"/>
    </row>
    <row r="84" spans="1:11" ht="17.100000000000001" customHeight="1" x14ac:dyDescent="0.25">
      <c r="A84" s="201"/>
      <c r="B84" s="202"/>
      <c r="C84" s="158" t="s">
        <v>693</v>
      </c>
      <c r="D84" s="156" t="s">
        <v>158</v>
      </c>
      <c r="E84" s="204">
        <v>1</v>
      </c>
      <c r="F84" s="6"/>
      <c r="G84" s="25"/>
      <c r="J84" s="4">
        <v>13218.16</v>
      </c>
      <c r="K84" s="86">
        <f>E84*J84</f>
        <v>13218.16</v>
      </c>
    </row>
    <row r="85" spans="1:11" ht="17.100000000000001" customHeight="1" x14ac:dyDescent="0.25">
      <c r="A85" s="201"/>
      <c r="B85" s="202"/>
      <c r="C85" s="158"/>
      <c r="D85" s="156"/>
      <c r="E85" s="204"/>
      <c r="F85" s="6"/>
      <c r="G85" s="25"/>
      <c r="J85" s="21"/>
    </row>
    <row r="86" spans="1:11" ht="17.100000000000001" customHeight="1" x14ac:dyDescent="0.25">
      <c r="A86" s="201" t="s">
        <v>694</v>
      </c>
      <c r="B86" s="202" t="s">
        <v>488</v>
      </c>
      <c r="C86" s="158" t="s">
        <v>695</v>
      </c>
      <c r="D86" s="156"/>
      <c r="E86" s="204"/>
      <c r="F86" s="6"/>
      <c r="G86" s="25"/>
      <c r="J86" s="21"/>
    </row>
    <row r="87" spans="1:11" ht="17.100000000000001" customHeight="1" x14ac:dyDescent="0.25">
      <c r="A87" s="201"/>
      <c r="B87" s="202"/>
      <c r="C87" s="158" t="s">
        <v>696</v>
      </c>
      <c r="D87" s="156"/>
      <c r="E87" s="204"/>
      <c r="F87" s="6"/>
      <c r="G87" s="25"/>
      <c r="J87" s="21"/>
    </row>
    <row r="88" spans="1:11" ht="17.100000000000001" customHeight="1" x14ac:dyDescent="0.25">
      <c r="A88" s="201"/>
      <c r="B88" s="202"/>
      <c r="C88" s="158" t="s">
        <v>697</v>
      </c>
      <c r="D88" s="156" t="s">
        <v>158</v>
      </c>
      <c r="E88" s="204">
        <v>5</v>
      </c>
      <c r="F88" s="6"/>
      <c r="G88" s="25"/>
      <c r="J88" s="4">
        <v>9809.16</v>
      </c>
      <c r="K88" s="86">
        <f>E88*J88</f>
        <v>49045.8</v>
      </c>
    </row>
    <row r="89" spans="1:11" ht="17.100000000000001" customHeight="1" x14ac:dyDescent="0.25">
      <c r="A89" s="201"/>
      <c r="B89" s="202"/>
      <c r="C89" s="158"/>
      <c r="D89" s="156"/>
      <c r="E89" s="204"/>
      <c r="F89" s="6"/>
      <c r="G89" s="25"/>
      <c r="J89" s="21"/>
    </row>
    <row r="90" spans="1:11" ht="17.100000000000001" customHeight="1" x14ac:dyDescent="0.25">
      <c r="A90" s="201" t="s">
        <v>698</v>
      </c>
      <c r="B90" s="202" t="s">
        <v>488</v>
      </c>
      <c r="C90" s="158" t="s">
        <v>699</v>
      </c>
      <c r="D90" s="156"/>
      <c r="E90" s="204"/>
      <c r="F90" s="6"/>
      <c r="G90" s="25"/>
      <c r="J90" s="21"/>
    </row>
    <row r="91" spans="1:11" ht="17.100000000000001" customHeight="1" x14ac:dyDescent="0.25">
      <c r="A91" s="201"/>
      <c r="B91" s="202"/>
      <c r="C91" s="158" t="s">
        <v>700</v>
      </c>
      <c r="D91" s="156"/>
      <c r="E91" s="204"/>
      <c r="F91" s="6"/>
      <c r="G91" s="25"/>
      <c r="J91" s="21"/>
    </row>
    <row r="92" spans="1:11" ht="17.100000000000001" customHeight="1" x14ac:dyDescent="0.25">
      <c r="A92" s="201"/>
      <c r="B92" s="202"/>
      <c r="C92" s="158" t="s">
        <v>701</v>
      </c>
      <c r="D92" s="156" t="s">
        <v>158</v>
      </c>
      <c r="E92" s="204">
        <v>8</v>
      </c>
      <c r="F92" s="6"/>
      <c r="G92" s="25"/>
      <c r="J92" s="4">
        <v>4751.3900000000003</v>
      </c>
      <c r="K92" s="86">
        <f>E92*J92</f>
        <v>38011.120000000003</v>
      </c>
    </row>
    <row r="93" spans="1:11" ht="17.100000000000001" customHeight="1" x14ac:dyDescent="0.25">
      <c r="A93" s="201"/>
      <c r="B93" s="202"/>
      <c r="C93" s="158"/>
      <c r="D93" s="156"/>
      <c r="E93" s="204"/>
      <c r="F93" s="6"/>
      <c r="G93" s="25"/>
      <c r="J93" s="21"/>
    </row>
    <row r="94" spans="1:11" ht="17.100000000000001" customHeight="1" x14ac:dyDescent="0.25">
      <c r="A94" s="201" t="s">
        <v>702</v>
      </c>
      <c r="B94" s="202" t="s">
        <v>488</v>
      </c>
      <c r="C94" s="158" t="s">
        <v>703</v>
      </c>
      <c r="D94" s="156"/>
      <c r="E94" s="204"/>
      <c r="F94" s="6"/>
      <c r="G94" s="25"/>
      <c r="J94" s="21"/>
    </row>
    <row r="95" spans="1:11" ht="17.100000000000001" customHeight="1" x14ac:dyDescent="0.25">
      <c r="A95" s="201"/>
      <c r="B95" s="202"/>
      <c r="C95" s="158" t="s">
        <v>512</v>
      </c>
      <c r="D95" s="156"/>
      <c r="E95" s="204"/>
      <c r="F95" s="6"/>
      <c r="G95" s="25"/>
      <c r="J95" s="21"/>
    </row>
    <row r="96" spans="1:11" ht="17.100000000000001" customHeight="1" x14ac:dyDescent="0.25">
      <c r="A96" s="201"/>
      <c r="B96" s="202"/>
      <c r="C96" s="158" t="s">
        <v>513</v>
      </c>
      <c r="D96" s="156" t="s">
        <v>158</v>
      </c>
      <c r="E96" s="204">
        <v>18</v>
      </c>
      <c r="F96" s="6"/>
      <c r="G96" s="25"/>
      <c r="J96" s="4">
        <v>3638.39</v>
      </c>
      <c r="K96" s="86">
        <f>E96*J96</f>
        <v>65491.02</v>
      </c>
    </row>
    <row r="97" spans="1:7" ht="17.100000000000001" customHeight="1" x14ac:dyDescent="0.25">
      <c r="A97" s="201"/>
      <c r="B97" s="202"/>
      <c r="C97" s="158"/>
      <c r="D97" s="156"/>
      <c r="E97" s="204"/>
      <c r="F97" s="6"/>
      <c r="G97" s="25"/>
    </row>
    <row r="98" spans="1:7" ht="17.100000000000001" customHeight="1" x14ac:dyDescent="0.25">
      <c r="A98" s="201"/>
      <c r="B98" s="202"/>
      <c r="C98" s="158"/>
      <c r="D98" s="156"/>
      <c r="E98" s="204"/>
      <c r="F98" s="6"/>
      <c r="G98" s="25"/>
    </row>
    <row r="99" spans="1:7" ht="17.100000000000001" customHeight="1" x14ac:dyDescent="0.25">
      <c r="A99" s="201"/>
      <c r="B99" s="202"/>
      <c r="C99" s="158"/>
      <c r="D99" s="156"/>
      <c r="E99" s="204"/>
      <c r="F99" s="6"/>
      <c r="G99" s="25"/>
    </row>
    <row r="100" spans="1:7" ht="17.100000000000001" customHeight="1" x14ac:dyDescent="0.25">
      <c r="A100" s="201"/>
      <c r="B100" s="202"/>
      <c r="C100" s="158"/>
      <c r="D100" s="156"/>
      <c r="E100" s="204"/>
      <c r="F100" s="6"/>
      <c r="G100" s="25"/>
    </row>
    <row r="101" spans="1:7" ht="17.100000000000001" customHeight="1" x14ac:dyDescent="0.25">
      <c r="A101" s="201"/>
      <c r="B101" s="202"/>
      <c r="C101" s="158"/>
      <c r="D101" s="156"/>
      <c r="E101" s="204"/>
      <c r="F101" s="6"/>
      <c r="G101" s="25"/>
    </row>
    <row r="102" spans="1:7" ht="17.100000000000001" customHeight="1" x14ac:dyDescent="0.25">
      <c r="A102" s="201"/>
      <c r="B102" s="202"/>
      <c r="C102" s="158"/>
      <c r="D102" s="156"/>
      <c r="E102" s="204"/>
      <c r="F102" s="6"/>
      <c r="G102" s="25"/>
    </row>
    <row r="103" spans="1:7" ht="17.100000000000001" customHeight="1" x14ac:dyDescent="0.25">
      <c r="A103" s="201"/>
      <c r="B103" s="202"/>
      <c r="C103" s="158"/>
      <c r="D103" s="156"/>
      <c r="E103" s="204"/>
      <c r="F103" s="6"/>
      <c r="G103" s="25"/>
    </row>
    <row r="104" spans="1:7" ht="17.100000000000001" customHeight="1" x14ac:dyDescent="0.25">
      <c r="A104" s="201"/>
      <c r="B104" s="202"/>
      <c r="C104" s="158"/>
      <c r="D104" s="156"/>
      <c r="E104" s="204"/>
      <c r="F104" s="6"/>
      <c r="G104" s="25"/>
    </row>
    <row r="105" spans="1:7" ht="17.100000000000001" customHeight="1" x14ac:dyDescent="0.25">
      <c r="A105" s="201"/>
      <c r="B105" s="202"/>
      <c r="C105" s="158"/>
      <c r="D105" s="156"/>
      <c r="E105" s="204"/>
      <c r="F105" s="6"/>
      <c r="G105" s="25"/>
    </row>
    <row r="106" spans="1:7" ht="17.100000000000001" customHeight="1" x14ac:dyDescent="0.25">
      <c r="A106" s="201"/>
      <c r="B106" s="202"/>
      <c r="C106" s="158"/>
      <c r="D106" s="156"/>
      <c r="E106" s="204"/>
      <c r="F106" s="6"/>
      <c r="G106" s="25"/>
    </row>
    <row r="107" spans="1:7" ht="17.100000000000001" customHeight="1" x14ac:dyDescent="0.25">
      <c r="A107" s="201"/>
      <c r="B107" s="202"/>
      <c r="C107" s="158"/>
      <c r="D107" s="156"/>
      <c r="E107" s="204"/>
      <c r="F107" s="6"/>
      <c r="G107" s="25"/>
    </row>
    <row r="108" spans="1:7" ht="17.100000000000001" customHeight="1" x14ac:dyDescent="0.25">
      <c r="A108" s="201"/>
      <c r="B108" s="202"/>
      <c r="C108" s="158"/>
      <c r="D108" s="156"/>
      <c r="E108" s="204"/>
      <c r="F108" s="6"/>
      <c r="G108" s="25"/>
    </row>
    <row r="109" spans="1:7" ht="17.100000000000001" customHeight="1" x14ac:dyDescent="0.25">
      <c r="A109" s="201"/>
      <c r="B109" s="202"/>
      <c r="C109" s="158"/>
      <c r="D109" s="156"/>
      <c r="E109" s="204"/>
      <c r="F109" s="6"/>
      <c r="G109" s="25"/>
    </row>
    <row r="110" spans="1:7" ht="17.100000000000001" customHeight="1" x14ac:dyDescent="0.25">
      <c r="A110" s="201"/>
      <c r="B110" s="202"/>
      <c r="C110" s="158"/>
      <c r="D110" s="156"/>
      <c r="E110" s="204"/>
      <c r="F110" s="6"/>
      <c r="G110" s="25"/>
    </row>
    <row r="111" spans="1:7" ht="17.100000000000001" customHeight="1" x14ac:dyDescent="0.25">
      <c r="A111" s="201"/>
      <c r="B111" s="202"/>
      <c r="C111" s="158"/>
      <c r="D111" s="156"/>
      <c r="E111" s="204"/>
      <c r="F111" s="6"/>
      <c r="G111" s="25"/>
    </row>
    <row r="112" spans="1:7" ht="17.100000000000001" customHeight="1" x14ac:dyDescent="0.25">
      <c r="A112" s="201"/>
      <c r="B112" s="202"/>
      <c r="C112" s="158"/>
      <c r="D112" s="156"/>
      <c r="E112" s="204"/>
      <c r="F112" s="6"/>
      <c r="G112" s="25"/>
    </row>
    <row r="113" spans="1:11" ht="17.100000000000001" customHeight="1" x14ac:dyDescent="0.25">
      <c r="A113" s="201"/>
      <c r="B113" s="202"/>
      <c r="C113" s="158"/>
      <c r="D113" s="156"/>
      <c r="E113" s="204"/>
      <c r="F113" s="6"/>
      <c r="G113" s="25"/>
    </row>
    <row r="114" spans="1:11" ht="17.100000000000001" customHeight="1" x14ac:dyDescent="0.25">
      <c r="A114" s="201"/>
      <c r="B114" s="202"/>
      <c r="C114" s="158"/>
      <c r="D114" s="156"/>
      <c r="E114" s="204"/>
      <c r="F114" s="6"/>
      <c r="G114" s="25"/>
    </row>
    <row r="115" spans="1:11" ht="17.100000000000001" customHeight="1" x14ac:dyDescent="0.25">
      <c r="A115" s="201"/>
      <c r="B115" s="202"/>
      <c r="C115" s="158"/>
      <c r="D115" s="156"/>
      <c r="E115" s="204"/>
      <c r="F115" s="6"/>
      <c r="G115" s="25"/>
    </row>
    <row r="116" spans="1:11" ht="17.100000000000001" customHeight="1" x14ac:dyDescent="0.25">
      <c r="A116" s="201"/>
      <c r="B116" s="202"/>
      <c r="C116" s="158"/>
      <c r="D116" s="156"/>
      <c r="E116" s="204"/>
      <c r="F116" s="6"/>
      <c r="G116" s="25"/>
    </row>
    <row r="117" spans="1:11" ht="17.100000000000001" customHeight="1" x14ac:dyDescent="0.25">
      <c r="A117" s="201"/>
      <c r="B117" s="202"/>
      <c r="C117" s="158"/>
      <c r="D117" s="156"/>
      <c r="E117" s="204"/>
      <c r="F117" s="6"/>
      <c r="G117" s="25"/>
    </row>
    <row r="118" spans="1:11" ht="17.100000000000001" customHeight="1" thickBot="1" x14ac:dyDescent="0.3">
      <c r="A118" s="201"/>
      <c r="B118" s="202"/>
      <c r="C118" s="158"/>
      <c r="D118" s="156"/>
      <c r="E118" s="204"/>
      <c r="F118" s="6"/>
      <c r="G118" s="25"/>
    </row>
    <row r="119" spans="1:11" ht="24.9" customHeight="1" thickBot="1" x14ac:dyDescent="0.3">
      <c r="A119" s="494" t="s">
        <v>704</v>
      </c>
      <c r="B119" s="495"/>
      <c r="C119" s="495"/>
      <c r="D119" s="495"/>
      <c r="E119" s="495"/>
      <c r="F119" s="495"/>
      <c r="G119" s="427"/>
      <c r="K119" s="86">
        <f>SUM(K68:K118)</f>
        <v>201803.06</v>
      </c>
    </row>
    <row r="120" spans="1:11" ht="24.9" customHeight="1" thickBot="1" x14ac:dyDescent="0.3">
      <c r="A120" s="431">
        <f>A57+1</f>
        <v>26</v>
      </c>
      <c r="B120" s="432"/>
      <c r="C120" s="432"/>
      <c r="D120" s="432"/>
      <c r="E120" s="432"/>
      <c r="F120" s="432"/>
      <c r="G120" s="433"/>
    </row>
    <row r="121" spans="1:11" s="115" customFormat="1" x14ac:dyDescent="0.25">
      <c r="A121" s="141"/>
      <c r="B121" s="141"/>
      <c r="C121" s="141"/>
      <c r="D121" s="141"/>
      <c r="E121" s="143"/>
      <c r="F121" s="141"/>
      <c r="G121" s="141"/>
      <c r="H121" s="142"/>
      <c r="I121" s="142"/>
      <c r="J121" s="142"/>
    </row>
    <row r="122" spans="1:11" s="115" customFormat="1" x14ac:dyDescent="0.25">
      <c r="A122" s="141"/>
      <c r="B122" s="141"/>
      <c r="C122" s="141"/>
      <c r="D122" s="141"/>
      <c r="E122" s="143"/>
      <c r="F122" s="141"/>
      <c r="G122" s="141"/>
      <c r="H122" s="142"/>
      <c r="I122" s="142"/>
      <c r="J122" s="142"/>
    </row>
    <row r="123" spans="1:11" s="115" customFormat="1" x14ac:dyDescent="0.25">
      <c r="A123" s="141"/>
      <c r="B123" s="141"/>
      <c r="C123" s="141"/>
      <c r="D123" s="141"/>
      <c r="E123" s="143"/>
      <c r="F123" s="141"/>
      <c r="G123" s="141"/>
      <c r="H123" s="142"/>
      <c r="I123" s="142"/>
      <c r="J123" s="142"/>
    </row>
    <row r="124" spans="1:11" s="115" customFormat="1" x14ac:dyDescent="0.25">
      <c r="A124" s="141"/>
      <c r="B124" s="141"/>
      <c r="C124" s="141"/>
      <c r="D124" s="141"/>
      <c r="E124" s="143"/>
      <c r="F124" s="141"/>
      <c r="G124" s="141"/>
      <c r="H124" s="142"/>
      <c r="I124" s="142"/>
      <c r="J124" s="142"/>
    </row>
    <row r="125" spans="1:11" x14ac:dyDescent="0.25">
      <c r="A125" s="50"/>
      <c r="B125" s="50"/>
      <c r="C125" s="50"/>
      <c r="D125" s="50"/>
      <c r="E125" s="82"/>
      <c r="F125" s="50"/>
      <c r="G125" s="50"/>
    </row>
    <row r="126" spans="1:11" x14ac:dyDescent="0.25">
      <c r="A126" s="50"/>
      <c r="B126" s="50"/>
      <c r="C126" s="50"/>
      <c r="D126" s="50"/>
      <c r="E126" s="82"/>
      <c r="F126" s="50"/>
      <c r="G126" s="50"/>
    </row>
    <row r="127" spans="1:11" x14ac:dyDescent="0.25">
      <c r="A127" s="50"/>
      <c r="B127" s="50"/>
      <c r="C127" s="50"/>
      <c r="D127" s="50"/>
      <c r="E127" s="82"/>
      <c r="F127" s="50"/>
      <c r="G127" s="50"/>
    </row>
    <row r="128" spans="1:11" x14ac:dyDescent="0.25">
      <c r="A128" s="50"/>
      <c r="B128" s="50"/>
      <c r="C128" s="50"/>
      <c r="D128" s="50"/>
      <c r="E128" s="82"/>
      <c r="F128" s="50"/>
      <c r="G128" s="50"/>
    </row>
    <row r="129" spans="1:7" x14ac:dyDescent="0.25">
      <c r="A129" s="50"/>
      <c r="B129" s="50"/>
      <c r="C129" s="50"/>
      <c r="D129" s="50"/>
      <c r="E129" s="82"/>
      <c r="F129" s="50"/>
      <c r="G129" s="50"/>
    </row>
    <row r="130" spans="1:7" x14ac:dyDescent="0.25">
      <c r="A130" s="50"/>
      <c r="B130" s="50"/>
      <c r="C130" s="50"/>
      <c r="D130" s="50"/>
      <c r="E130" s="82"/>
      <c r="F130" s="50"/>
      <c r="G130" s="50"/>
    </row>
    <row r="131" spans="1:7" x14ac:dyDescent="0.25">
      <c r="A131" s="50"/>
      <c r="B131" s="50"/>
      <c r="C131" s="50"/>
      <c r="D131" s="50"/>
      <c r="E131" s="82"/>
      <c r="F131" s="50"/>
      <c r="G131" s="50"/>
    </row>
    <row r="132" spans="1:7" x14ac:dyDescent="0.25">
      <c r="A132" s="50"/>
      <c r="B132" s="50"/>
      <c r="C132" s="50"/>
      <c r="D132" s="50"/>
      <c r="E132" s="82"/>
      <c r="F132" s="50"/>
      <c r="G132" s="50"/>
    </row>
    <row r="133" spans="1:7" x14ac:dyDescent="0.25">
      <c r="A133" s="50"/>
      <c r="B133" s="50"/>
      <c r="C133" s="50"/>
      <c r="D133" s="50"/>
      <c r="E133" s="82"/>
      <c r="F133" s="50"/>
      <c r="G133" s="50"/>
    </row>
    <row r="134" spans="1:7" x14ac:dyDescent="0.25">
      <c r="A134" s="50"/>
      <c r="B134" s="50"/>
      <c r="C134" s="50"/>
      <c r="D134" s="50"/>
      <c r="E134" s="82"/>
      <c r="F134" s="50"/>
      <c r="G134" s="50"/>
    </row>
    <row r="135" spans="1:7" x14ac:dyDescent="0.25">
      <c r="A135" s="50"/>
      <c r="B135" s="50"/>
      <c r="C135" s="50"/>
      <c r="D135" s="50"/>
      <c r="E135" s="82"/>
      <c r="F135" s="50"/>
      <c r="G135" s="50"/>
    </row>
    <row r="136" spans="1:7" x14ac:dyDescent="0.25">
      <c r="A136" s="50"/>
      <c r="B136" s="50"/>
      <c r="C136" s="50"/>
      <c r="D136" s="50"/>
      <c r="E136" s="82"/>
      <c r="F136" s="50"/>
      <c r="G136" s="50"/>
    </row>
    <row r="137" spans="1:7" x14ac:dyDescent="0.25">
      <c r="A137" s="50"/>
      <c r="B137" s="50"/>
      <c r="C137" s="50"/>
      <c r="D137" s="50"/>
      <c r="E137" s="82"/>
      <c r="F137" s="50"/>
      <c r="G137" s="50"/>
    </row>
    <row r="138" spans="1:7" x14ac:dyDescent="0.25">
      <c r="A138" s="50"/>
      <c r="B138" s="50"/>
      <c r="C138" s="50"/>
      <c r="D138" s="50"/>
      <c r="E138" s="82"/>
      <c r="F138" s="50"/>
      <c r="G138" s="50"/>
    </row>
    <row r="139" spans="1:7" x14ac:dyDescent="0.25">
      <c r="A139" s="50"/>
      <c r="B139" s="50"/>
      <c r="C139" s="50"/>
      <c r="D139" s="50"/>
      <c r="E139" s="82"/>
      <c r="F139" s="50"/>
      <c r="G139" s="50"/>
    </row>
    <row r="140" spans="1:7" x14ac:dyDescent="0.25">
      <c r="A140" s="50"/>
      <c r="B140" s="50"/>
      <c r="C140" s="50"/>
      <c r="D140" s="50"/>
      <c r="E140" s="82"/>
      <c r="F140" s="50"/>
      <c r="G140" s="50"/>
    </row>
    <row r="141" spans="1:7" x14ac:dyDescent="0.25">
      <c r="A141" s="50"/>
      <c r="B141" s="50"/>
      <c r="C141" s="50"/>
      <c r="D141" s="50"/>
      <c r="E141" s="82"/>
      <c r="F141" s="50"/>
      <c r="G141" s="50"/>
    </row>
    <row r="142" spans="1:7" x14ac:dyDescent="0.25">
      <c r="A142" s="50"/>
      <c r="B142" s="50"/>
      <c r="C142" s="50"/>
      <c r="D142" s="50"/>
      <c r="E142" s="82"/>
      <c r="F142" s="50"/>
      <c r="G142" s="50"/>
    </row>
    <row r="143" spans="1:7" x14ac:dyDescent="0.25">
      <c r="A143" s="50"/>
      <c r="B143" s="50"/>
      <c r="C143" s="50"/>
      <c r="D143" s="50"/>
      <c r="E143" s="82"/>
      <c r="F143" s="50"/>
      <c r="G143" s="50"/>
    </row>
    <row r="144" spans="1:7" x14ac:dyDescent="0.25">
      <c r="A144" s="50"/>
      <c r="B144" s="50"/>
      <c r="C144" s="50"/>
      <c r="D144" s="50"/>
      <c r="E144" s="82"/>
      <c r="F144" s="50"/>
      <c r="G144" s="50"/>
    </row>
    <row r="145" spans="1:7" x14ac:dyDescent="0.25">
      <c r="A145" s="50"/>
      <c r="B145" s="50"/>
      <c r="C145" s="50"/>
      <c r="D145" s="50"/>
      <c r="E145" s="82"/>
      <c r="F145" s="50"/>
      <c r="G145" s="50"/>
    </row>
    <row r="146" spans="1:7" x14ac:dyDescent="0.25">
      <c r="A146" s="50"/>
      <c r="B146" s="50"/>
      <c r="C146" s="50"/>
      <c r="D146" s="50"/>
      <c r="E146" s="82"/>
      <c r="F146" s="50"/>
      <c r="G146" s="50"/>
    </row>
    <row r="147" spans="1:7" x14ac:dyDescent="0.25">
      <c r="A147" s="50"/>
      <c r="B147" s="50"/>
      <c r="C147" s="50"/>
      <c r="D147" s="50"/>
      <c r="E147" s="82"/>
      <c r="F147" s="50"/>
      <c r="G147" s="50"/>
    </row>
    <row r="148" spans="1:7" x14ac:dyDescent="0.25">
      <c r="A148" s="50"/>
      <c r="B148" s="50"/>
      <c r="C148" s="50"/>
      <c r="D148" s="50"/>
      <c r="E148" s="82"/>
      <c r="F148" s="50"/>
      <c r="G148" s="50"/>
    </row>
    <row r="149" spans="1:7" x14ac:dyDescent="0.25">
      <c r="A149" s="50"/>
      <c r="B149" s="50"/>
      <c r="C149" s="50"/>
      <c r="D149" s="50"/>
      <c r="E149" s="82"/>
      <c r="F149" s="50"/>
      <c r="G149" s="50"/>
    </row>
    <row r="150" spans="1:7" x14ac:dyDescent="0.25">
      <c r="A150" s="50"/>
      <c r="B150" s="50"/>
      <c r="C150" s="50"/>
      <c r="D150" s="50"/>
      <c r="E150" s="82"/>
      <c r="F150" s="50"/>
      <c r="G150" s="50"/>
    </row>
    <row r="151" spans="1:7" x14ac:dyDescent="0.25">
      <c r="A151" s="50"/>
      <c r="B151" s="50"/>
      <c r="C151" s="50"/>
      <c r="D151" s="50"/>
      <c r="E151" s="82"/>
      <c r="F151" s="50"/>
      <c r="G151" s="50"/>
    </row>
    <row r="152" spans="1:7" x14ac:dyDescent="0.25">
      <c r="A152" s="50"/>
      <c r="B152" s="50"/>
      <c r="C152" s="50"/>
      <c r="D152" s="50"/>
      <c r="E152" s="82"/>
      <c r="F152" s="50"/>
      <c r="G152" s="50"/>
    </row>
    <row r="153" spans="1:7" x14ac:dyDescent="0.25">
      <c r="A153" s="50"/>
      <c r="B153" s="50"/>
      <c r="C153" s="50"/>
      <c r="D153" s="50"/>
      <c r="E153" s="82"/>
      <c r="F153" s="50"/>
      <c r="G153" s="50"/>
    </row>
    <row r="154" spans="1:7" x14ac:dyDescent="0.25">
      <c r="A154" s="50"/>
      <c r="B154" s="50"/>
      <c r="C154" s="50"/>
      <c r="D154" s="50"/>
      <c r="E154" s="82"/>
      <c r="F154" s="50"/>
      <c r="G154" s="50"/>
    </row>
    <row r="155" spans="1:7" x14ac:dyDescent="0.25">
      <c r="A155" s="50"/>
      <c r="B155" s="50"/>
      <c r="C155" s="50"/>
      <c r="D155" s="50"/>
      <c r="E155" s="82"/>
      <c r="F155" s="50"/>
      <c r="G155" s="50"/>
    </row>
    <row r="156" spans="1:7" x14ac:dyDescent="0.25">
      <c r="A156" s="50"/>
      <c r="B156" s="50"/>
      <c r="C156" s="50"/>
      <c r="D156" s="50"/>
      <c r="E156" s="82"/>
      <c r="F156" s="50"/>
      <c r="G156" s="50"/>
    </row>
    <row r="157" spans="1:7" x14ac:dyDescent="0.25">
      <c r="A157" s="50"/>
      <c r="B157" s="50"/>
      <c r="C157" s="50"/>
      <c r="D157" s="50"/>
      <c r="E157" s="82"/>
      <c r="F157" s="50"/>
      <c r="G157" s="50"/>
    </row>
    <row r="158" spans="1:7" x14ac:dyDescent="0.25">
      <c r="A158" s="50"/>
      <c r="B158" s="50"/>
      <c r="C158" s="50"/>
      <c r="D158" s="50"/>
      <c r="E158" s="82"/>
      <c r="F158" s="50"/>
      <c r="G158" s="50"/>
    </row>
    <row r="159" spans="1:7" x14ac:dyDescent="0.25">
      <c r="A159" s="50"/>
      <c r="B159" s="50"/>
      <c r="C159" s="50"/>
      <c r="D159" s="50"/>
      <c r="E159" s="82"/>
      <c r="F159" s="50"/>
      <c r="G159" s="50"/>
    </row>
    <row r="160" spans="1:7" x14ac:dyDescent="0.25">
      <c r="A160" s="50"/>
      <c r="B160" s="50"/>
      <c r="C160" s="50"/>
      <c r="D160" s="50"/>
      <c r="E160" s="82"/>
      <c r="F160" s="50"/>
      <c r="G160" s="50"/>
    </row>
    <row r="161" spans="1:7" x14ac:dyDescent="0.25">
      <c r="A161" s="50"/>
      <c r="B161" s="50"/>
      <c r="C161" s="50"/>
      <c r="D161" s="50"/>
      <c r="E161" s="82"/>
      <c r="F161" s="50"/>
      <c r="G161" s="50"/>
    </row>
    <row r="162" spans="1:7" x14ac:dyDescent="0.25">
      <c r="A162" s="50"/>
      <c r="B162" s="50"/>
      <c r="C162" s="50"/>
      <c r="D162" s="50"/>
      <c r="E162" s="82"/>
      <c r="F162" s="50"/>
      <c r="G162" s="50"/>
    </row>
    <row r="163" spans="1:7" x14ac:dyDescent="0.25">
      <c r="A163" s="50"/>
      <c r="B163" s="50"/>
      <c r="C163" s="50"/>
      <c r="D163" s="50"/>
      <c r="E163" s="82"/>
      <c r="F163" s="50"/>
      <c r="G163" s="50"/>
    </row>
    <row r="164" spans="1:7" x14ac:dyDescent="0.25">
      <c r="A164" s="50"/>
      <c r="B164" s="50"/>
      <c r="C164" s="50"/>
      <c r="D164" s="50"/>
      <c r="E164" s="82"/>
      <c r="F164" s="50"/>
      <c r="G164" s="50"/>
    </row>
    <row r="165" spans="1:7" x14ac:dyDescent="0.25">
      <c r="A165" s="50"/>
      <c r="B165" s="50"/>
      <c r="C165" s="50"/>
      <c r="D165" s="50"/>
      <c r="E165" s="82"/>
      <c r="F165" s="50"/>
      <c r="G165" s="50"/>
    </row>
    <row r="166" spans="1:7" x14ac:dyDescent="0.25">
      <c r="A166" s="50"/>
      <c r="B166" s="50"/>
      <c r="C166" s="50"/>
      <c r="D166" s="50"/>
      <c r="E166" s="82"/>
      <c r="F166" s="50"/>
      <c r="G166" s="50"/>
    </row>
    <row r="167" spans="1:7" x14ac:dyDescent="0.25">
      <c r="A167" s="50"/>
      <c r="B167" s="50"/>
      <c r="C167" s="50"/>
      <c r="D167" s="50"/>
      <c r="E167" s="82"/>
      <c r="F167" s="50"/>
      <c r="G167" s="50"/>
    </row>
    <row r="168" spans="1:7" x14ac:dyDescent="0.25">
      <c r="A168" s="50"/>
      <c r="B168" s="50"/>
      <c r="C168" s="50"/>
      <c r="D168" s="50"/>
      <c r="E168" s="82"/>
      <c r="F168" s="50"/>
      <c r="G168" s="50"/>
    </row>
    <row r="169" spans="1:7" x14ac:dyDescent="0.25">
      <c r="A169" s="50"/>
      <c r="B169" s="50"/>
      <c r="C169" s="50"/>
      <c r="D169" s="50"/>
      <c r="E169" s="82"/>
      <c r="F169" s="50"/>
      <c r="G169" s="50"/>
    </row>
    <row r="170" spans="1:7" x14ac:dyDescent="0.25">
      <c r="A170" s="50"/>
      <c r="B170" s="50"/>
      <c r="C170" s="50"/>
      <c r="D170" s="50"/>
      <c r="E170" s="82"/>
      <c r="F170" s="50"/>
      <c r="G170" s="50"/>
    </row>
    <row r="171" spans="1:7" x14ac:dyDescent="0.25">
      <c r="A171" s="50"/>
      <c r="B171" s="50"/>
      <c r="C171" s="50"/>
      <c r="D171" s="50"/>
      <c r="E171" s="82"/>
      <c r="F171" s="50"/>
      <c r="G171" s="50"/>
    </row>
    <row r="172" spans="1:7" x14ac:dyDescent="0.25">
      <c r="A172" s="50"/>
      <c r="B172" s="50"/>
      <c r="C172" s="50"/>
      <c r="D172" s="50"/>
      <c r="E172" s="82"/>
      <c r="F172" s="50"/>
      <c r="G172" s="50"/>
    </row>
    <row r="173" spans="1:7" x14ac:dyDescent="0.25">
      <c r="A173" s="50"/>
      <c r="B173" s="50"/>
      <c r="C173" s="50"/>
      <c r="D173" s="50"/>
      <c r="E173" s="82"/>
      <c r="F173" s="50"/>
      <c r="G173" s="50"/>
    </row>
    <row r="174" spans="1:7" x14ac:dyDescent="0.25">
      <c r="A174" s="50"/>
      <c r="B174" s="50"/>
      <c r="C174" s="50"/>
      <c r="D174" s="50"/>
      <c r="E174" s="82"/>
      <c r="F174" s="50"/>
      <c r="G174" s="50"/>
    </row>
    <row r="175" spans="1:7" x14ac:dyDescent="0.25">
      <c r="A175" s="50"/>
      <c r="B175" s="50"/>
      <c r="C175" s="50"/>
      <c r="D175" s="50"/>
      <c r="E175" s="82"/>
      <c r="F175" s="50"/>
      <c r="G175" s="50"/>
    </row>
    <row r="176" spans="1:7" x14ac:dyDescent="0.25">
      <c r="A176" s="50"/>
      <c r="B176" s="50"/>
      <c r="C176" s="50"/>
      <c r="D176" s="50"/>
      <c r="E176" s="82"/>
      <c r="F176" s="50"/>
      <c r="G176" s="50"/>
    </row>
    <row r="177" spans="1:7" x14ac:dyDescent="0.25">
      <c r="A177" s="50"/>
      <c r="B177" s="50"/>
      <c r="C177" s="50"/>
      <c r="D177" s="50"/>
      <c r="E177" s="82"/>
      <c r="F177" s="50"/>
      <c r="G177" s="50"/>
    </row>
    <row r="178" spans="1:7" x14ac:dyDescent="0.25">
      <c r="A178" s="50"/>
      <c r="B178" s="50"/>
      <c r="C178" s="50"/>
      <c r="D178" s="50"/>
      <c r="E178" s="82"/>
      <c r="F178" s="50"/>
      <c r="G178" s="50"/>
    </row>
    <row r="179" spans="1:7" x14ac:dyDescent="0.25">
      <c r="A179" s="50"/>
      <c r="B179" s="50"/>
      <c r="C179" s="50"/>
      <c r="D179" s="50"/>
      <c r="E179" s="82"/>
      <c r="F179" s="50"/>
      <c r="G179" s="50"/>
    </row>
    <row r="180" spans="1:7" x14ac:dyDescent="0.25">
      <c r="A180" s="50"/>
      <c r="B180" s="50"/>
      <c r="C180" s="50"/>
      <c r="D180" s="50"/>
      <c r="E180" s="82"/>
      <c r="F180" s="50"/>
      <c r="G180" s="50"/>
    </row>
    <row r="181" spans="1:7" x14ac:dyDescent="0.25">
      <c r="A181" s="50"/>
      <c r="B181" s="50"/>
      <c r="C181" s="50"/>
      <c r="D181" s="50"/>
      <c r="E181" s="82"/>
      <c r="F181" s="50"/>
      <c r="G181" s="50"/>
    </row>
    <row r="182" spans="1:7" x14ac:dyDescent="0.25">
      <c r="A182" s="50"/>
      <c r="B182" s="50"/>
      <c r="C182" s="50"/>
      <c r="D182" s="50"/>
      <c r="E182" s="82"/>
      <c r="F182" s="50"/>
      <c r="G182" s="50"/>
    </row>
    <row r="183" spans="1:7" x14ac:dyDescent="0.25">
      <c r="A183" s="50"/>
      <c r="B183" s="50"/>
      <c r="C183" s="50"/>
      <c r="D183" s="50"/>
      <c r="E183" s="82"/>
      <c r="F183" s="50"/>
      <c r="G183" s="50"/>
    </row>
    <row r="184" spans="1:7" x14ac:dyDescent="0.25">
      <c r="A184" s="50"/>
      <c r="B184" s="50"/>
      <c r="C184" s="50"/>
      <c r="D184" s="50"/>
      <c r="E184" s="82"/>
      <c r="F184" s="50"/>
      <c r="G184" s="50"/>
    </row>
    <row r="185" spans="1:7" x14ac:dyDescent="0.25">
      <c r="A185" s="50"/>
      <c r="B185" s="50"/>
      <c r="C185" s="50"/>
      <c r="D185" s="50"/>
      <c r="E185" s="82"/>
      <c r="F185" s="50"/>
      <c r="G185" s="50"/>
    </row>
    <row r="186" spans="1:7" x14ac:dyDescent="0.25">
      <c r="A186" s="50"/>
      <c r="B186" s="50"/>
      <c r="C186" s="50"/>
      <c r="D186" s="50"/>
      <c r="E186" s="82"/>
      <c r="F186" s="50"/>
      <c r="G186" s="50"/>
    </row>
    <row r="187" spans="1:7" x14ac:dyDescent="0.25">
      <c r="A187" s="50"/>
      <c r="B187" s="50"/>
      <c r="C187" s="50"/>
      <c r="D187" s="50"/>
      <c r="E187" s="82"/>
      <c r="F187" s="50"/>
      <c r="G187" s="50"/>
    </row>
    <row r="188" spans="1:7" x14ac:dyDescent="0.25">
      <c r="A188" s="50"/>
      <c r="B188" s="50"/>
      <c r="C188" s="50"/>
      <c r="D188" s="50"/>
      <c r="E188" s="82"/>
      <c r="F188" s="50"/>
      <c r="G188" s="50"/>
    </row>
    <row r="189" spans="1:7" x14ac:dyDescent="0.25">
      <c r="A189" s="50"/>
      <c r="B189" s="50"/>
      <c r="C189" s="50"/>
      <c r="D189" s="50"/>
      <c r="E189" s="82"/>
      <c r="F189" s="50"/>
      <c r="G189" s="50"/>
    </row>
    <row r="190" spans="1:7" x14ac:dyDescent="0.25">
      <c r="A190" s="50"/>
      <c r="B190" s="50"/>
      <c r="C190" s="50"/>
      <c r="D190" s="50"/>
      <c r="E190" s="82"/>
      <c r="F190" s="50"/>
      <c r="G190" s="50"/>
    </row>
    <row r="191" spans="1:7" x14ac:dyDescent="0.25">
      <c r="A191" s="50"/>
      <c r="B191" s="50"/>
      <c r="C191" s="50"/>
      <c r="D191" s="50"/>
      <c r="E191" s="82"/>
      <c r="F191" s="50"/>
      <c r="G191" s="50"/>
    </row>
    <row r="192" spans="1:7" x14ac:dyDescent="0.25">
      <c r="A192" s="50"/>
      <c r="B192" s="50"/>
      <c r="C192" s="50"/>
      <c r="D192" s="50"/>
      <c r="E192" s="82"/>
      <c r="F192" s="50"/>
      <c r="G192" s="50"/>
    </row>
    <row r="193" spans="1:7" x14ac:dyDescent="0.25">
      <c r="A193" s="50"/>
      <c r="B193" s="50"/>
      <c r="C193" s="50"/>
      <c r="D193" s="50"/>
      <c r="E193" s="82"/>
      <c r="F193" s="50"/>
      <c r="G193" s="50"/>
    </row>
    <row r="194" spans="1:7" x14ac:dyDescent="0.25">
      <c r="A194" s="50"/>
      <c r="B194" s="50"/>
      <c r="C194" s="50"/>
      <c r="D194" s="50"/>
      <c r="E194" s="82"/>
      <c r="F194" s="50"/>
      <c r="G194" s="50"/>
    </row>
    <row r="195" spans="1:7" x14ac:dyDescent="0.25">
      <c r="A195" s="50"/>
      <c r="B195" s="50"/>
      <c r="C195" s="50"/>
      <c r="D195" s="50"/>
      <c r="E195" s="82"/>
      <c r="F195" s="50"/>
      <c r="G195" s="50"/>
    </row>
    <row r="196" spans="1:7" x14ac:dyDescent="0.25">
      <c r="A196" s="50"/>
      <c r="B196" s="50"/>
      <c r="C196" s="50"/>
      <c r="D196" s="50"/>
      <c r="E196" s="82"/>
      <c r="F196" s="50"/>
      <c r="G196" s="50"/>
    </row>
    <row r="197" spans="1:7" x14ac:dyDescent="0.25">
      <c r="A197" s="50"/>
      <c r="B197" s="50"/>
      <c r="C197" s="50"/>
      <c r="D197" s="50"/>
      <c r="E197" s="82"/>
      <c r="F197" s="50"/>
      <c r="G197" s="50"/>
    </row>
    <row r="198" spans="1:7" x14ac:dyDescent="0.25">
      <c r="A198" s="50"/>
      <c r="B198" s="50"/>
      <c r="C198" s="50"/>
      <c r="D198" s="50"/>
      <c r="E198" s="82"/>
      <c r="F198" s="50"/>
      <c r="G198" s="50"/>
    </row>
    <row r="199" spans="1:7" x14ac:dyDescent="0.25">
      <c r="A199" s="50"/>
      <c r="B199" s="50"/>
      <c r="C199" s="50"/>
      <c r="D199" s="50"/>
      <c r="E199" s="82"/>
      <c r="F199" s="50"/>
      <c r="G199" s="50"/>
    </row>
    <row r="200" spans="1:7" x14ac:dyDescent="0.25">
      <c r="A200" s="50"/>
      <c r="B200" s="50"/>
      <c r="C200" s="50"/>
      <c r="D200" s="50"/>
      <c r="E200" s="82"/>
      <c r="F200" s="50"/>
      <c r="G200" s="50"/>
    </row>
    <row r="201" spans="1:7" x14ac:dyDescent="0.25">
      <c r="A201" s="50"/>
      <c r="B201" s="50"/>
      <c r="C201" s="50"/>
      <c r="D201" s="50"/>
      <c r="E201" s="82"/>
      <c r="F201" s="50"/>
      <c r="G201" s="50"/>
    </row>
    <row r="202" spans="1:7" x14ac:dyDescent="0.25">
      <c r="A202" s="50"/>
      <c r="B202" s="50"/>
      <c r="C202" s="50"/>
      <c r="D202" s="50"/>
      <c r="E202" s="82"/>
      <c r="F202" s="50"/>
      <c r="G202" s="50"/>
    </row>
    <row r="203" spans="1:7" x14ac:dyDescent="0.25">
      <c r="A203" s="50"/>
      <c r="B203" s="50"/>
      <c r="C203" s="50"/>
      <c r="D203" s="50"/>
      <c r="E203" s="82"/>
      <c r="F203" s="50"/>
      <c r="G203" s="50"/>
    </row>
    <row r="204" spans="1:7" x14ac:dyDescent="0.25">
      <c r="A204" s="50"/>
      <c r="B204" s="50"/>
      <c r="C204" s="50"/>
      <c r="D204" s="50"/>
      <c r="E204" s="82"/>
      <c r="F204" s="50"/>
      <c r="G204" s="50"/>
    </row>
    <row r="205" spans="1:7" x14ac:dyDescent="0.25">
      <c r="A205" s="50"/>
      <c r="B205" s="50"/>
      <c r="C205" s="50"/>
      <c r="D205" s="50"/>
      <c r="E205" s="82"/>
      <c r="F205" s="50"/>
      <c r="G205" s="50"/>
    </row>
    <row r="206" spans="1:7" x14ac:dyDescent="0.25">
      <c r="A206" s="50"/>
      <c r="B206" s="50"/>
      <c r="C206" s="50"/>
      <c r="D206" s="50"/>
      <c r="E206" s="82"/>
      <c r="F206" s="50"/>
      <c r="G206" s="50"/>
    </row>
    <row r="207" spans="1:7" x14ac:dyDescent="0.25">
      <c r="A207" s="50"/>
      <c r="B207" s="50"/>
      <c r="C207" s="50"/>
      <c r="D207" s="50"/>
      <c r="E207" s="82"/>
      <c r="F207" s="50"/>
      <c r="G207" s="50"/>
    </row>
    <row r="208" spans="1:7" x14ac:dyDescent="0.25">
      <c r="A208" s="50"/>
      <c r="B208" s="50"/>
      <c r="C208" s="50"/>
      <c r="D208" s="50"/>
      <c r="E208" s="82"/>
      <c r="F208" s="50"/>
      <c r="G208" s="50"/>
    </row>
    <row r="209" spans="1:7" x14ac:dyDescent="0.25">
      <c r="A209" s="50"/>
      <c r="B209" s="50"/>
      <c r="C209" s="50"/>
      <c r="D209" s="50"/>
      <c r="E209" s="82"/>
      <c r="F209" s="50"/>
      <c r="G209" s="50"/>
    </row>
    <row r="210" spans="1:7" x14ac:dyDescent="0.25">
      <c r="A210" s="50"/>
      <c r="B210" s="50"/>
      <c r="C210" s="50"/>
      <c r="D210" s="50"/>
      <c r="E210" s="82"/>
      <c r="F210" s="50"/>
      <c r="G210" s="50"/>
    </row>
    <row r="211" spans="1:7" x14ac:dyDescent="0.25">
      <c r="A211" s="50"/>
      <c r="B211" s="50"/>
      <c r="C211" s="50"/>
      <c r="D211" s="50"/>
      <c r="E211" s="82"/>
      <c r="F211" s="50"/>
      <c r="G211" s="50"/>
    </row>
    <row r="212" spans="1:7" x14ac:dyDescent="0.25">
      <c r="A212" s="50"/>
      <c r="B212" s="50"/>
      <c r="C212" s="50"/>
      <c r="D212" s="50"/>
      <c r="E212" s="82"/>
      <c r="F212" s="50"/>
      <c r="G212" s="50"/>
    </row>
    <row r="213" spans="1:7" x14ac:dyDescent="0.25">
      <c r="A213" s="50"/>
      <c r="B213" s="50"/>
      <c r="C213" s="50"/>
      <c r="D213" s="50"/>
      <c r="E213" s="82"/>
      <c r="F213" s="50"/>
      <c r="G213" s="50"/>
    </row>
    <row r="214" spans="1:7" x14ac:dyDescent="0.25">
      <c r="A214" s="50"/>
      <c r="B214" s="50"/>
      <c r="C214" s="50"/>
      <c r="D214" s="50"/>
      <c r="E214" s="82"/>
      <c r="F214" s="50"/>
      <c r="G214" s="50"/>
    </row>
    <row r="215" spans="1:7" x14ac:dyDescent="0.25">
      <c r="A215" s="50"/>
      <c r="B215" s="50"/>
      <c r="C215" s="50"/>
      <c r="D215" s="50"/>
      <c r="E215" s="82"/>
      <c r="F215" s="50"/>
      <c r="G215" s="50"/>
    </row>
    <row r="216" spans="1:7" x14ac:dyDescent="0.25">
      <c r="A216" s="50"/>
      <c r="B216" s="50"/>
      <c r="C216" s="50"/>
      <c r="D216" s="50"/>
      <c r="E216" s="82"/>
      <c r="F216" s="50"/>
      <c r="G216" s="50"/>
    </row>
    <row r="217" spans="1:7" x14ac:dyDescent="0.25">
      <c r="A217" s="50"/>
      <c r="B217" s="50"/>
      <c r="C217" s="50"/>
      <c r="D217" s="50"/>
      <c r="E217" s="82"/>
      <c r="F217" s="50"/>
      <c r="G217" s="50"/>
    </row>
    <row r="218" spans="1:7" x14ac:dyDescent="0.25">
      <c r="A218" s="50"/>
      <c r="B218" s="50"/>
      <c r="C218" s="50"/>
      <c r="D218" s="50"/>
      <c r="E218" s="82"/>
      <c r="F218" s="50"/>
      <c r="G218" s="50"/>
    </row>
    <row r="219" spans="1:7" x14ac:dyDescent="0.25">
      <c r="A219" s="50"/>
      <c r="B219" s="50"/>
      <c r="C219" s="50"/>
      <c r="D219" s="50"/>
      <c r="E219" s="82"/>
      <c r="F219" s="50"/>
      <c r="G219" s="50"/>
    </row>
    <row r="220" spans="1:7" x14ac:dyDescent="0.25">
      <c r="A220" s="50"/>
      <c r="B220" s="50"/>
      <c r="C220" s="50"/>
      <c r="D220" s="50"/>
      <c r="E220" s="82"/>
      <c r="F220" s="50"/>
      <c r="G220" s="50"/>
    </row>
    <row r="221" spans="1:7" x14ac:dyDescent="0.25">
      <c r="A221" s="50"/>
      <c r="B221" s="50"/>
      <c r="C221" s="50"/>
      <c r="D221" s="50"/>
      <c r="E221" s="82"/>
      <c r="F221" s="50"/>
      <c r="G221" s="50"/>
    </row>
    <row r="222" spans="1:7" x14ac:dyDescent="0.25">
      <c r="A222" s="50"/>
      <c r="B222" s="50"/>
      <c r="C222" s="50"/>
      <c r="D222" s="50"/>
      <c r="E222" s="82"/>
      <c r="F222" s="50"/>
      <c r="G222" s="50"/>
    </row>
    <row r="223" spans="1:7" x14ac:dyDescent="0.25">
      <c r="A223" s="50"/>
      <c r="B223" s="50"/>
      <c r="C223" s="50"/>
      <c r="D223" s="50"/>
      <c r="E223" s="82"/>
      <c r="F223" s="50"/>
      <c r="G223" s="50"/>
    </row>
    <row r="224" spans="1:7" x14ac:dyDescent="0.25">
      <c r="A224" s="50"/>
      <c r="B224" s="50"/>
      <c r="C224" s="50"/>
      <c r="D224" s="50"/>
      <c r="E224" s="82"/>
      <c r="F224" s="50"/>
      <c r="G224" s="50"/>
    </row>
    <row r="225" spans="1:7" x14ac:dyDescent="0.25">
      <c r="A225" s="50"/>
      <c r="B225" s="50"/>
      <c r="C225" s="50"/>
      <c r="D225" s="50"/>
      <c r="E225" s="82"/>
      <c r="F225" s="50"/>
      <c r="G225" s="50"/>
    </row>
    <row r="226" spans="1:7" x14ac:dyDescent="0.25">
      <c r="A226" s="50"/>
      <c r="B226" s="50"/>
      <c r="C226" s="50"/>
      <c r="D226" s="50"/>
      <c r="E226" s="82"/>
      <c r="F226" s="50"/>
      <c r="G226" s="50"/>
    </row>
    <row r="227" spans="1:7" x14ac:dyDescent="0.25">
      <c r="A227" s="50"/>
      <c r="B227" s="50"/>
      <c r="C227" s="50"/>
      <c r="D227" s="50"/>
      <c r="E227" s="82"/>
      <c r="F227" s="50"/>
      <c r="G227" s="50"/>
    </row>
    <row r="228" spans="1:7" x14ac:dyDescent="0.25">
      <c r="A228" s="50"/>
      <c r="B228" s="50"/>
      <c r="C228" s="50"/>
      <c r="D228" s="50"/>
      <c r="E228" s="82"/>
      <c r="F228" s="50"/>
      <c r="G228" s="50"/>
    </row>
    <row r="229" spans="1:7" x14ac:dyDescent="0.25">
      <c r="A229" s="50"/>
      <c r="B229" s="50"/>
      <c r="C229" s="50"/>
      <c r="D229" s="50"/>
      <c r="E229" s="82"/>
      <c r="F229" s="50"/>
      <c r="G229" s="50"/>
    </row>
    <row r="230" spans="1:7" x14ac:dyDescent="0.25">
      <c r="A230" s="50"/>
      <c r="B230" s="50"/>
      <c r="C230" s="50"/>
      <c r="D230" s="50"/>
      <c r="E230" s="82"/>
      <c r="F230" s="50"/>
      <c r="G230" s="50"/>
    </row>
    <row r="231" spans="1:7" x14ac:dyDescent="0.25">
      <c r="A231" s="50"/>
      <c r="B231" s="50"/>
      <c r="C231" s="50"/>
      <c r="D231" s="50"/>
      <c r="E231" s="82"/>
      <c r="F231" s="50"/>
      <c r="G231" s="50"/>
    </row>
    <row r="232" spans="1:7" x14ac:dyDescent="0.25">
      <c r="A232" s="50"/>
      <c r="B232" s="50"/>
      <c r="C232" s="50"/>
      <c r="D232" s="50"/>
      <c r="E232" s="82"/>
      <c r="F232" s="50"/>
      <c r="G232" s="50"/>
    </row>
    <row r="233" spans="1:7" x14ac:dyDescent="0.25">
      <c r="A233" s="50"/>
      <c r="B233" s="50"/>
      <c r="C233" s="50"/>
      <c r="D233" s="50"/>
      <c r="E233" s="82"/>
      <c r="F233" s="50"/>
      <c r="G233" s="50"/>
    </row>
    <row r="234" spans="1:7" x14ac:dyDescent="0.25">
      <c r="A234" s="50"/>
      <c r="B234" s="50"/>
      <c r="C234" s="50"/>
      <c r="D234" s="50"/>
      <c r="E234" s="82"/>
      <c r="F234" s="50"/>
      <c r="G234" s="50"/>
    </row>
    <row r="235" spans="1:7" x14ac:dyDescent="0.25">
      <c r="A235" s="50"/>
      <c r="B235" s="50"/>
      <c r="C235" s="50"/>
      <c r="D235" s="50"/>
      <c r="E235" s="82"/>
      <c r="F235" s="50"/>
      <c r="G235" s="50"/>
    </row>
    <row r="236" spans="1:7" x14ac:dyDescent="0.25">
      <c r="A236" s="50"/>
      <c r="B236" s="50"/>
      <c r="C236" s="50"/>
      <c r="D236" s="50"/>
      <c r="E236" s="82"/>
      <c r="F236" s="50"/>
      <c r="G236" s="50"/>
    </row>
    <row r="237" spans="1:7" x14ac:dyDescent="0.25">
      <c r="A237" s="50"/>
      <c r="B237" s="50"/>
      <c r="C237" s="50"/>
      <c r="D237" s="50"/>
      <c r="E237" s="82"/>
      <c r="F237" s="50"/>
      <c r="G237" s="50"/>
    </row>
    <row r="238" spans="1:7" x14ac:dyDescent="0.25">
      <c r="A238" s="50"/>
      <c r="B238" s="50"/>
      <c r="C238" s="50"/>
      <c r="D238" s="50"/>
      <c r="E238" s="82"/>
      <c r="F238" s="50"/>
      <c r="G238" s="50"/>
    </row>
    <row r="239" spans="1:7" x14ac:dyDescent="0.25">
      <c r="A239" s="50"/>
      <c r="B239" s="50"/>
      <c r="C239" s="50"/>
      <c r="D239" s="50"/>
      <c r="E239" s="82"/>
      <c r="F239" s="50"/>
      <c r="G239" s="50"/>
    </row>
    <row r="240" spans="1:7" x14ac:dyDescent="0.25">
      <c r="A240" s="50"/>
      <c r="B240" s="50"/>
      <c r="C240" s="50"/>
      <c r="D240" s="50"/>
      <c r="E240" s="82"/>
      <c r="F240" s="50"/>
      <c r="G240" s="50"/>
    </row>
    <row r="241" spans="1:7" x14ac:dyDescent="0.25">
      <c r="A241" s="50"/>
      <c r="B241" s="50"/>
      <c r="C241" s="50"/>
      <c r="D241" s="50"/>
      <c r="E241" s="82"/>
      <c r="F241" s="50"/>
      <c r="G241" s="50"/>
    </row>
    <row r="242" spans="1:7" x14ac:dyDescent="0.25">
      <c r="A242" s="50"/>
      <c r="B242" s="50"/>
      <c r="C242" s="50"/>
      <c r="D242" s="50"/>
      <c r="E242" s="82"/>
      <c r="F242" s="50"/>
      <c r="G242" s="50"/>
    </row>
    <row r="243" spans="1:7" x14ac:dyDescent="0.25">
      <c r="A243" s="50"/>
      <c r="B243" s="50"/>
      <c r="C243" s="50"/>
      <c r="D243" s="50"/>
      <c r="E243" s="82"/>
      <c r="F243" s="50"/>
      <c r="G243" s="50"/>
    </row>
    <row r="244" spans="1:7" x14ac:dyDescent="0.25">
      <c r="A244" s="50"/>
      <c r="B244" s="50"/>
      <c r="C244" s="50"/>
      <c r="D244" s="50"/>
      <c r="E244" s="82"/>
      <c r="F244" s="50"/>
      <c r="G244" s="50"/>
    </row>
    <row r="245" spans="1:7" x14ac:dyDescent="0.25">
      <c r="A245" s="50"/>
      <c r="B245" s="50"/>
      <c r="C245" s="50"/>
      <c r="D245" s="50"/>
      <c r="E245" s="82"/>
      <c r="F245" s="50"/>
      <c r="G245" s="50"/>
    </row>
    <row r="246" spans="1:7" x14ac:dyDescent="0.25">
      <c r="A246" s="50"/>
      <c r="B246" s="50"/>
      <c r="C246" s="50"/>
      <c r="D246" s="50"/>
      <c r="E246" s="82"/>
      <c r="F246" s="50"/>
      <c r="G246" s="50"/>
    </row>
    <row r="247" spans="1:7" x14ac:dyDescent="0.25">
      <c r="A247" s="50"/>
      <c r="B247" s="50"/>
      <c r="C247" s="50"/>
      <c r="D247" s="50"/>
      <c r="E247" s="82"/>
      <c r="F247" s="50"/>
      <c r="G247" s="50"/>
    </row>
    <row r="248" spans="1:7" x14ac:dyDescent="0.25">
      <c r="A248" s="50"/>
      <c r="B248" s="50"/>
      <c r="C248" s="50"/>
      <c r="D248" s="50"/>
      <c r="E248" s="82"/>
      <c r="F248" s="50"/>
      <c r="G248" s="50"/>
    </row>
    <row r="249" spans="1:7" x14ac:dyDescent="0.25">
      <c r="A249" s="50"/>
      <c r="B249" s="50"/>
      <c r="C249" s="50"/>
      <c r="D249" s="50"/>
      <c r="E249" s="82"/>
      <c r="F249" s="50"/>
      <c r="G249" s="50"/>
    </row>
    <row r="250" spans="1:7" x14ac:dyDescent="0.25">
      <c r="A250" s="50"/>
      <c r="B250" s="50"/>
      <c r="C250" s="50"/>
      <c r="D250" s="50"/>
      <c r="E250" s="82"/>
      <c r="F250" s="50"/>
      <c r="G250" s="50"/>
    </row>
    <row r="251" spans="1:7" x14ac:dyDescent="0.25">
      <c r="A251" s="50"/>
      <c r="B251" s="50"/>
      <c r="C251" s="50"/>
      <c r="D251" s="50"/>
      <c r="E251" s="82"/>
      <c r="F251" s="50"/>
      <c r="G251" s="50"/>
    </row>
    <row r="252" spans="1:7" x14ac:dyDescent="0.25">
      <c r="A252" s="50"/>
      <c r="B252" s="50"/>
      <c r="C252" s="50"/>
      <c r="D252" s="50"/>
      <c r="E252" s="82"/>
      <c r="F252" s="50"/>
      <c r="G252" s="50"/>
    </row>
    <row r="253" spans="1:7" x14ac:dyDescent="0.25">
      <c r="A253" s="50"/>
      <c r="B253" s="50"/>
      <c r="C253" s="50"/>
      <c r="D253" s="50"/>
      <c r="E253" s="82"/>
      <c r="F253" s="50"/>
      <c r="G253" s="50"/>
    </row>
    <row r="254" spans="1:7" x14ac:dyDescent="0.25">
      <c r="A254" s="50"/>
      <c r="B254" s="50"/>
      <c r="C254" s="50"/>
      <c r="D254" s="50"/>
      <c r="E254" s="82"/>
      <c r="F254" s="50"/>
      <c r="G254" s="50"/>
    </row>
    <row r="255" spans="1:7" x14ac:dyDescent="0.25">
      <c r="A255" s="50"/>
      <c r="B255" s="50"/>
      <c r="C255" s="50"/>
      <c r="D255" s="50"/>
      <c r="E255" s="82"/>
      <c r="F255" s="50"/>
      <c r="G255" s="50"/>
    </row>
    <row r="256" spans="1:7" x14ac:dyDescent="0.25">
      <c r="A256" s="50"/>
      <c r="B256" s="50"/>
      <c r="C256" s="50"/>
      <c r="D256" s="50"/>
      <c r="E256" s="82"/>
      <c r="F256" s="50"/>
      <c r="G256" s="50"/>
    </row>
    <row r="257" spans="1:7" x14ac:dyDescent="0.25">
      <c r="A257" s="50"/>
      <c r="B257" s="50"/>
      <c r="C257" s="50"/>
      <c r="D257" s="50"/>
      <c r="E257" s="82"/>
      <c r="F257" s="50"/>
      <c r="G257" s="50"/>
    </row>
    <row r="258" spans="1:7" x14ac:dyDescent="0.25">
      <c r="A258" s="50"/>
      <c r="B258" s="50"/>
      <c r="C258" s="50"/>
      <c r="D258" s="50"/>
      <c r="E258" s="82"/>
      <c r="F258" s="50"/>
      <c r="G258" s="50"/>
    </row>
    <row r="259" spans="1:7" x14ac:dyDescent="0.25">
      <c r="A259" s="50"/>
      <c r="B259" s="50"/>
      <c r="C259" s="50"/>
      <c r="D259" s="50"/>
      <c r="E259" s="82"/>
      <c r="F259" s="50"/>
      <c r="G259" s="50"/>
    </row>
    <row r="260" spans="1:7" x14ac:dyDescent="0.25">
      <c r="A260" s="50"/>
      <c r="B260" s="50"/>
      <c r="C260" s="50"/>
      <c r="D260" s="50"/>
      <c r="E260" s="82"/>
      <c r="F260" s="50"/>
      <c r="G260" s="50"/>
    </row>
    <row r="261" spans="1:7" x14ac:dyDescent="0.25">
      <c r="A261" s="50"/>
      <c r="B261" s="50"/>
      <c r="C261" s="50"/>
      <c r="D261" s="50"/>
      <c r="E261" s="82"/>
      <c r="F261" s="50"/>
      <c r="G261" s="50"/>
    </row>
    <row r="262" spans="1:7" x14ac:dyDescent="0.25">
      <c r="A262" s="50"/>
      <c r="B262" s="50"/>
      <c r="C262" s="50"/>
      <c r="D262" s="50"/>
      <c r="E262" s="82"/>
      <c r="F262" s="50"/>
      <c r="G262" s="50"/>
    </row>
    <row r="263" spans="1:7" x14ac:dyDescent="0.25">
      <c r="A263" s="50"/>
      <c r="B263" s="50"/>
      <c r="C263" s="50"/>
      <c r="D263" s="50"/>
      <c r="E263" s="82"/>
      <c r="F263" s="50"/>
      <c r="G263" s="50"/>
    </row>
    <row r="264" spans="1:7" x14ac:dyDescent="0.25">
      <c r="A264" s="50"/>
      <c r="B264" s="50"/>
      <c r="C264" s="50"/>
      <c r="D264" s="50"/>
      <c r="E264" s="82"/>
      <c r="F264" s="50"/>
      <c r="G264" s="50"/>
    </row>
    <row r="265" spans="1:7" x14ac:dyDescent="0.25">
      <c r="A265" s="50"/>
      <c r="B265" s="50"/>
      <c r="C265" s="50"/>
      <c r="D265" s="50"/>
      <c r="E265" s="82"/>
      <c r="F265" s="50"/>
      <c r="G265" s="50"/>
    </row>
    <row r="266" spans="1:7" x14ac:dyDescent="0.25">
      <c r="A266" s="50"/>
      <c r="B266" s="50"/>
      <c r="C266" s="50"/>
      <c r="D266" s="50"/>
      <c r="E266" s="82"/>
      <c r="F266" s="50"/>
      <c r="G266" s="50"/>
    </row>
    <row r="267" spans="1:7" x14ac:dyDescent="0.25">
      <c r="A267" s="50"/>
      <c r="B267" s="50"/>
      <c r="C267" s="50"/>
      <c r="D267" s="50"/>
      <c r="E267" s="82"/>
      <c r="F267" s="50"/>
      <c r="G267" s="50"/>
    </row>
    <row r="268" spans="1:7" x14ac:dyDescent="0.25">
      <c r="A268" s="50"/>
      <c r="B268" s="50"/>
      <c r="C268" s="50"/>
      <c r="D268" s="50"/>
      <c r="E268" s="82"/>
      <c r="F268" s="50"/>
      <c r="G268" s="50"/>
    </row>
    <row r="269" spans="1:7" x14ac:dyDescent="0.25">
      <c r="A269" s="50"/>
      <c r="B269" s="50"/>
      <c r="C269" s="50"/>
      <c r="D269" s="50"/>
      <c r="E269" s="82"/>
      <c r="F269" s="50"/>
      <c r="G269" s="50"/>
    </row>
    <row r="270" spans="1:7" x14ac:dyDescent="0.25">
      <c r="A270" s="50"/>
      <c r="B270" s="50"/>
      <c r="C270" s="50"/>
      <c r="D270" s="50"/>
      <c r="E270" s="82"/>
      <c r="F270" s="50"/>
      <c r="G270" s="50"/>
    </row>
    <row r="271" spans="1:7" x14ac:dyDescent="0.25">
      <c r="A271" s="50"/>
      <c r="B271" s="50"/>
      <c r="C271" s="50"/>
      <c r="D271" s="50"/>
      <c r="E271" s="82"/>
      <c r="F271" s="50"/>
      <c r="G271" s="50"/>
    </row>
    <row r="272" spans="1:7" x14ac:dyDescent="0.25">
      <c r="A272" s="50"/>
      <c r="B272" s="50"/>
      <c r="C272" s="50"/>
      <c r="D272" s="50"/>
      <c r="E272" s="82"/>
      <c r="F272" s="50"/>
      <c r="G272" s="50"/>
    </row>
    <row r="273" spans="1:7" x14ac:dyDescent="0.25">
      <c r="A273" s="50"/>
      <c r="B273" s="50"/>
      <c r="C273" s="50"/>
      <c r="D273" s="50"/>
      <c r="E273" s="82"/>
      <c r="F273" s="50"/>
      <c r="G273" s="50"/>
    </row>
    <row r="274" spans="1:7" x14ac:dyDescent="0.25">
      <c r="A274" s="50"/>
      <c r="B274" s="50"/>
      <c r="C274" s="50"/>
      <c r="D274" s="50"/>
      <c r="E274" s="82"/>
      <c r="F274" s="50"/>
      <c r="G274" s="50"/>
    </row>
    <row r="275" spans="1:7" x14ac:dyDescent="0.25">
      <c r="A275" s="50"/>
      <c r="B275" s="50"/>
      <c r="C275" s="50"/>
      <c r="D275" s="50"/>
      <c r="E275" s="82"/>
      <c r="F275" s="50"/>
      <c r="G275" s="50"/>
    </row>
    <row r="276" spans="1:7" x14ac:dyDescent="0.25">
      <c r="A276" s="50"/>
      <c r="B276" s="50"/>
      <c r="C276" s="50"/>
      <c r="D276" s="50"/>
      <c r="E276" s="82"/>
      <c r="F276" s="50"/>
      <c r="G276" s="50"/>
    </row>
    <row r="277" spans="1:7" x14ac:dyDescent="0.25">
      <c r="A277" s="50"/>
      <c r="B277" s="50"/>
      <c r="C277" s="50"/>
      <c r="D277" s="50"/>
      <c r="E277" s="82"/>
      <c r="F277" s="50"/>
      <c r="G277" s="50"/>
    </row>
    <row r="278" spans="1:7" x14ac:dyDescent="0.25">
      <c r="A278" s="50"/>
      <c r="B278" s="50"/>
      <c r="C278" s="50"/>
      <c r="D278" s="50"/>
      <c r="E278" s="82"/>
      <c r="F278" s="50"/>
      <c r="G278" s="50"/>
    </row>
    <row r="279" spans="1:7" x14ac:dyDescent="0.25">
      <c r="A279" s="50"/>
      <c r="B279" s="50"/>
      <c r="C279" s="50"/>
      <c r="D279" s="50"/>
      <c r="E279" s="82"/>
      <c r="F279" s="50"/>
      <c r="G279" s="50"/>
    </row>
    <row r="280" spans="1:7" x14ac:dyDescent="0.25">
      <c r="A280" s="50"/>
      <c r="B280" s="50"/>
      <c r="C280" s="50"/>
      <c r="D280" s="50"/>
      <c r="E280" s="82"/>
      <c r="F280" s="50"/>
      <c r="G280" s="50"/>
    </row>
    <row r="281" spans="1:7" x14ac:dyDescent="0.25">
      <c r="A281" s="50"/>
      <c r="B281" s="50"/>
      <c r="C281" s="50"/>
      <c r="D281" s="50"/>
      <c r="E281" s="82"/>
      <c r="F281" s="50"/>
      <c r="G281" s="50"/>
    </row>
    <row r="282" spans="1:7" x14ac:dyDescent="0.25">
      <c r="A282" s="50"/>
      <c r="B282" s="50"/>
      <c r="C282" s="50"/>
      <c r="D282" s="50"/>
      <c r="E282" s="82"/>
      <c r="F282" s="50"/>
      <c r="G282" s="50"/>
    </row>
    <row r="283" spans="1:7" x14ac:dyDescent="0.25">
      <c r="A283" s="50"/>
      <c r="B283" s="50"/>
      <c r="C283" s="50"/>
      <c r="D283" s="50"/>
      <c r="E283" s="82"/>
      <c r="F283" s="50"/>
      <c r="G283" s="50"/>
    </row>
    <row r="284" spans="1:7" x14ac:dyDescent="0.25">
      <c r="A284" s="50"/>
      <c r="B284" s="50"/>
      <c r="C284" s="50"/>
      <c r="D284" s="50"/>
      <c r="E284" s="82"/>
      <c r="F284" s="50"/>
      <c r="G284" s="50"/>
    </row>
    <row r="285" spans="1:7" x14ac:dyDescent="0.25">
      <c r="A285" s="50"/>
      <c r="B285" s="50"/>
      <c r="C285" s="50"/>
      <c r="D285" s="50"/>
      <c r="E285" s="82"/>
      <c r="F285" s="50"/>
      <c r="G285" s="50"/>
    </row>
    <row r="286" spans="1:7" x14ac:dyDescent="0.25">
      <c r="A286" s="50"/>
      <c r="B286" s="50"/>
      <c r="C286" s="50"/>
      <c r="D286" s="50"/>
      <c r="E286" s="82"/>
      <c r="F286" s="50"/>
      <c r="G286" s="50"/>
    </row>
    <row r="287" spans="1:7" x14ac:dyDescent="0.25">
      <c r="A287" s="50"/>
      <c r="B287" s="50"/>
      <c r="C287" s="50"/>
      <c r="D287" s="50"/>
      <c r="E287" s="82"/>
      <c r="F287" s="50"/>
      <c r="G287" s="50"/>
    </row>
    <row r="288" spans="1:7" x14ac:dyDescent="0.25">
      <c r="A288" s="50"/>
      <c r="B288" s="50"/>
      <c r="C288" s="50"/>
      <c r="D288" s="50"/>
      <c r="E288" s="82"/>
      <c r="F288" s="50"/>
      <c r="G288" s="50"/>
    </row>
    <row r="289" spans="1:7" x14ac:dyDescent="0.25">
      <c r="A289" s="50"/>
      <c r="B289" s="50"/>
      <c r="C289" s="50"/>
      <c r="D289" s="50"/>
      <c r="E289" s="82"/>
      <c r="F289" s="50"/>
      <c r="G289" s="50"/>
    </row>
    <row r="290" spans="1:7" x14ac:dyDescent="0.25">
      <c r="A290" s="50"/>
      <c r="B290" s="50"/>
      <c r="C290" s="50"/>
      <c r="D290" s="50"/>
      <c r="E290" s="82"/>
      <c r="F290" s="50"/>
      <c r="G290" s="50"/>
    </row>
    <row r="291" spans="1:7" x14ac:dyDescent="0.25">
      <c r="A291" s="50"/>
      <c r="B291" s="50"/>
      <c r="C291" s="50"/>
      <c r="D291" s="50"/>
      <c r="E291" s="82"/>
      <c r="F291" s="50"/>
      <c r="G291" s="50"/>
    </row>
    <row r="292" spans="1:7" x14ac:dyDescent="0.25">
      <c r="A292" s="50"/>
      <c r="B292" s="50"/>
      <c r="C292" s="50"/>
      <c r="D292" s="50"/>
      <c r="E292" s="82"/>
      <c r="F292" s="50"/>
      <c r="G292" s="50"/>
    </row>
    <row r="293" spans="1:7" x14ac:dyDescent="0.25">
      <c r="A293" s="50"/>
      <c r="B293" s="50"/>
      <c r="C293" s="50"/>
      <c r="D293" s="50"/>
      <c r="E293" s="82"/>
      <c r="F293" s="50"/>
      <c r="G293" s="50"/>
    </row>
    <row r="294" spans="1:7" x14ac:dyDescent="0.25">
      <c r="A294" s="50"/>
      <c r="B294" s="50"/>
      <c r="C294" s="50"/>
      <c r="D294" s="50"/>
      <c r="E294" s="82"/>
      <c r="F294" s="50"/>
      <c r="G294" s="50"/>
    </row>
    <row r="295" spans="1:7" x14ac:dyDescent="0.25">
      <c r="A295" s="50"/>
      <c r="B295" s="50"/>
      <c r="C295" s="50"/>
      <c r="D295" s="50"/>
      <c r="E295" s="82"/>
      <c r="F295" s="50"/>
      <c r="G295" s="50"/>
    </row>
    <row r="296" spans="1:7" x14ac:dyDescent="0.25">
      <c r="A296" s="50"/>
      <c r="B296" s="50"/>
      <c r="C296" s="50"/>
      <c r="D296" s="50"/>
      <c r="E296" s="82"/>
      <c r="F296" s="50"/>
      <c r="G296" s="50"/>
    </row>
    <row r="297" spans="1:7" x14ac:dyDescent="0.25">
      <c r="A297" s="50"/>
      <c r="B297" s="50"/>
      <c r="C297" s="50"/>
      <c r="D297" s="50"/>
      <c r="E297" s="82"/>
      <c r="F297" s="50"/>
      <c r="G297" s="50"/>
    </row>
    <row r="298" spans="1:7" x14ac:dyDescent="0.25">
      <c r="A298" s="50"/>
      <c r="B298" s="50"/>
      <c r="C298" s="50"/>
      <c r="D298" s="50"/>
      <c r="E298" s="82"/>
      <c r="F298" s="50"/>
      <c r="G298" s="50"/>
    </row>
    <row r="299" spans="1:7" x14ac:dyDescent="0.25">
      <c r="A299" s="50"/>
      <c r="B299" s="50"/>
      <c r="C299" s="50"/>
      <c r="D299" s="50"/>
      <c r="E299" s="82"/>
      <c r="F299" s="50"/>
      <c r="G299" s="50"/>
    </row>
    <row r="300" spans="1:7" x14ac:dyDescent="0.25">
      <c r="A300" s="50"/>
      <c r="B300" s="50"/>
      <c r="C300" s="50"/>
      <c r="D300" s="50"/>
      <c r="E300" s="82"/>
      <c r="F300" s="50"/>
      <c r="G300" s="50"/>
    </row>
    <row r="301" spans="1:7" x14ac:dyDescent="0.25">
      <c r="A301" s="50"/>
      <c r="B301" s="50"/>
      <c r="C301" s="50"/>
      <c r="D301" s="50"/>
      <c r="E301" s="82"/>
      <c r="F301" s="50"/>
      <c r="G301" s="50"/>
    </row>
    <row r="302" spans="1:7" x14ac:dyDescent="0.25">
      <c r="A302" s="50"/>
      <c r="B302" s="50"/>
      <c r="C302" s="50"/>
      <c r="D302" s="50"/>
      <c r="E302" s="82"/>
      <c r="F302" s="50"/>
      <c r="G302" s="50"/>
    </row>
    <row r="303" spans="1:7" x14ac:dyDescent="0.25">
      <c r="A303" s="50"/>
      <c r="B303" s="50"/>
      <c r="C303" s="50"/>
      <c r="D303" s="50"/>
      <c r="E303" s="82"/>
      <c r="F303" s="50"/>
      <c r="G303" s="50"/>
    </row>
    <row r="304" spans="1:7" x14ac:dyDescent="0.25">
      <c r="A304" s="50"/>
      <c r="B304" s="50"/>
      <c r="C304" s="50"/>
      <c r="D304" s="50"/>
      <c r="E304" s="82"/>
      <c r="F304" s="50"/>
      <c r="G304" s="50"/>
    </row>
    <row r="305" spans="1:7" x14ac:dyDescent="0.25">
      <c r="A305" s="50"/>
      <c r="B305" s="50"/>
      <c r="C305" s="50"/>
      <c r="D305" s="50"/>
      <c r="E305" s="82"/>
      <c r="F305" s="50"/>
      <c r="G305" s="50"/>
    </row>
    <row r="306" spans="1:7" x14ac:dyDescent="0.25">
      <c r="A306" s="50"/>
      <c r="B306" s="50"/>
      <c r="C306" s="50"/>
      <c r="D306" s="50"/>
      <c r="E306" s="82"/>
      <c r="F306" s="50"/>
      <c r="G306" s="50"/>
    </row>
    <row r="307" spans="1:7" x14ac:dyDescent="0.25">
      <c r="A307" s="50"/>
      <c r="B307" s="50"/>
      <c r="C307" s="50"/>
      <c r="D307" s="50"/>
      <c r="E307" s="82"/>
      <c r="F307" s="50"/>
      <c r="G307" s="50"/>
    </row>
    <row r="308" spans="1:7" x14ac:dyDescent="0.25">
      <c r="A308" s="50"/>
      <c r="B308" s="50"/>
      <c r="C308" s="50"/>
      <c r="D308" s="50"/>
      <c r="E308" s="82"/>
      <c r="F308" s="50"/>
      <c r="G308" s="50"/>
    </row>
    <row r="309" spans="1:7" x14ac:dyDescent="0.25">
      <c r="A309" s="50"/>
      <c r="B309" s="50"/>
      <c r="C309" s="50"/>
      <c r="D309" s="50"/>
      <c r="E309" s="82"/>
      <c r="F309" s="50"/>
      <c r="G309" s="50"/>
    </row>
    <row r="310" spans="1:7" x14ac:dyDescent="0.25">
      <c r="A310" s="50"/>
      <c r="B310" s="50"/>
      <c r="C310" s="50"/>
      <c r="D310" s="50"/>
      <c r="E310" s="82"/>
      <c r="F310" s="50"/>
      <c r="G310" s="50"/>
    </row>
    <row r="311" spans="1:7" x14ac:dyDescent="0.25">
      <c r="A311" s="50"/>
      <c r="B311" s="50"/>
      <c r="C311" s="50"/>
      <c r="D311" s="50"/>
      <c r="E311" s="82"/>
      <c r="F311" s="50"/>
      <c r="G311" s="50"/>
    </row>
    <row r="312" spans="1:7" x14ac:dyDescent="0.25">
      <c r="A312" s="50"/>
      <c r="B312" s="50"/>
      <c r="C312" s="50"/>
      <c r="D312" s="50"/>
      <c r="E312" s="82"/>
      <c r="F312" s="50"/>
      <c r="G312" s="50"/>
    </row>
    <row r="313" spans="1:7" x14ac:dyDescent="0.25">
      <c r="A313" s="50"/>
      <c r="B313" s="50"/>
      <c r="C313" s="50"/>
      <c r="D313" s="50"/>
      <c r="E313" s="82"/>
      <c r="F313" s="50"/>
      <c r="G313" s="50"/>
    </row>
    <row r="314" spans="1:7" x14ac:dyDescent="0.25">
      <c r="A314" s="50"/>
      <c r="B314" s="50"/>
      <c r="C314" s="50"/>
      <c r="D314" s="50"/>
      <c r="E314" s="82"/>
      <c r="F314" s="50"/>
      <c r="G314" s="50"/>
    </row>
    <row r="315" spans="1:7" x14ac:dyDescent="0.25">
      <c r="A315" s="50"/>
      <c r="B315" s="50"/>
      <c r="C315" s="50"/>
      <c r="D315" s="50"/>
      <c r="E315" s="82"/>
      <c r="F315" s="50"/>
      <c r="G315" s="50"/>
    </row>
    <row r="316" spans="1:7" x14ac:dyDescent="0.25">
      <c r="A316" s="50"/>
      <c r="B316" s="50"/>
      <c r="C316" s="50"/>
      <c r="D316" s="50"/>
      <c r="E316" s="82"/>
      <c r="F316" s="50"/>
      <c r="G316" s="50"/>
    </row>
    <row r="317" spans="1:7" x14ac:dyDescent="0.25">
      <c r="A317" s="50"/>
      <c r="B317" s="50"/>
      <c r="C317" s="50"/>
      <c r="D317" s="50"/>
      <c r="E317" s="82"/>
      <c r="F317" s="50"/>
      <c r="G317" s="50"/>
    </row>
    <row r="318" spans="1:7" x14ac:dyDescent="0.25">
      <c r="A318" s="50"/>
      <c r="B318" s="50"/>
      <c r="C318" s="50"/>
      <c r="D318" s="50"/>
      <c r="E318" s="82"/>
      <c r="F318" s="50"/>
      <c r="G318" s="50"/>
    </row>
    <row r="319" spans="1:7" x14ac:dyDescent="0.25">
      <c r="A319" s="50"/>
      <c r="B319" s="50"/>
      <c r="C319" s="50"/>
      <c r="D319" s="50"/>
      <c r="E319" s="82"/>
      <c r="F319" s="50"/>
      <c r="G319" s="50"/>
    </row>
    <row r="320" spans="1:7" x14ac:dyDescent="0.25">
      <c r="A320" s="50"/>
      <c r="B320" s="50"/>
      <c r="C320" s="50"/>
      <c r="D320" s="50"/>
      <c r="E320" s="82"/>
      <c r="F320" s="50"/>
      <c r="G320" s="50"/>
    </row>
    <row r="321" spans="1:7" x14ac:dyDescent="0.25">
      <c r="A321" s="50"/>
      <c r="B321" s="50"/>
      <c r="C321" s="50"/>
      <c r="D321" s="50"/>
      <c r="E321" s="82"/>
      <c r="F321" s="50"/>
      <c r="G321" s="50"/>
    </row>
    <row r="322" spans="1:7" x14ac:dyDescent="0.25">
      <c r="A322" s="50"/>
      <c r="B322" s="50"/>
      <c r="C322" s="50"/>
      <c r="D322" s="50"/>
      <c r="E322" s="82"/>
      <c r="F322" s="50"/>
      <c r="G322" s="50"/>
    </row>
    <row r="323" spans="1:7" x14ac:dyDescent="0.25">
      <c r="A323" s="50"/>
      <c r="B323" s="50"/>
      <c r="C323" s="50"/>
      <c r="D323" s="50"/>
      <c r="E323" s="82"/>
      <c r="F323" s="50"/>
      <c r="G323" s="50"/>
    </row>
    <row r="324" spans="1:7" x14ac:dyDescent="0.25">
      <c r="A324" s="50"/>
      <c r="B324" s="50"/>
      <c r="C324" s="50"/>
      <c r="D324" s="50"/>
      <c r="E324" s="82"/>
      <c r="F324" s="50"/>
      <c r="G324" s="50"/>
    </row>
    <row r="325" spans="1:7" x14ac:dyDescent="0.25">
      <c r="A325" s="50"/>
      <c r="B325" s="50"/>
      <c r="C325" s="50"/>
      <c r="D325" s="50"/>
      <c r="E325" s="82"/>
      <c r="F325" s="50"/>
      <c r="G325" s="50"/>
    </row>
    <row r="326" spans="1:7" x14ac:dyDescent="0.25">
      <c r="A326" s="50"/>
      <c r="B326" s="50"/>
      <c r="C326" s="50"/>
      <c r="D326" s="50"/>
      <c r="E326" s="82"/>
      <c r="F326" s="50"/>
      <c r="G326" s="50"/>
    </row>
    <row r="327" spans="1:7" x14ac:dyDescent="0.25">
      <c r="A327" s="50"/>
      <c r="B327" s="50"/>
      <c r="C327" s="50"/>
      <c r="D327" s="50"/>
      <c r="E327" s="82"/>
      <c r="F327" s="50"/>
      <c r="G327" s="50"/>
    </row>
    <row r="328" spans="1:7" x14ac:dyDescent="0.25">
      <c r="A328" s="50"/>
      <c r="B328" s="50"/>
      <c r="C328" s="50"/>
      <c r="D328" s="50"/>
      <c r="E328" s="82"/>
      <c r="F328" s="50"/>
      <c r="G328" s="50"/>
    </row>
    <row r="329" spans="1:7" x14ac:dyDescent="0.25">
      <c r="A329" s="50"/>
      <c r="B329" s="50"/>
      <c r="C329" s="50"/>
      <c r="D329" s="50"/>
      <c r="E329" s="82"/>
      <c r="F329" s="50"/>
      <c r="G329" s="50"/>
    </row>
    <row r="330" spans="1:7" x14ac:dyDescent="0.25">
      <c r="A330" s="50"/>
      <c r="B330" s="50"/>
      <c r="C330" s="50"/>
      <c r="D330" s="50"/>
      <c r="E330" s="82"/>
      <c r="F330" s="50"/>
      <c r="G330" s="50"/>
    </row>
    <row r="331" spans="1:7" x14ac:dyDescent="0.25">
      <c r="A331" s="50"/>
      <c r="B331" s="50"/>
      <c r="C331" s="50"/>
      <c r="D331" s="50"/>
      <c r="E331" s="82"/>
      <c r="F331" s="50"/>
      <c r="G331" s="50"/>
    </row>
    <row r="332" spans="1:7" x14ac:dyDescent="0.25">
      <c r="A332" s="50"/>
      <c r="B332" s="50"/>
      <c r="C332" s="50"/>
      <c r="D332" s="50"/>
      <c r="E332" s="82"/>
      <c r="F332" s="50"/>
      <c r="G332" s="50"/>
    </row>
    <row r="333" spans="1:7" x14ac:dyDescent="0.25">
      <c r="A333" s="50"/>
      <c r="B333" s="50"/>
      <c r="C333" s="50"/>
      <c r="D333" s="50"/>
      <c r="E333" s="82"/>
      <c r="F333" s="50"/>
      <c r="G333" s="50"/>
    </row>
    <row r="334" spans="1:7" x14ac:dyDescent="0.25">
      <c r="A334" s="50"/>
      <c r="B334" s="50"/>
      <c r="C334" s="50"/>
      <c r="D334" s="50"/>
      <c r="E334" s="82"/>
      <c r="F334" s="50"/>
      <c r="G334" s="50"/>
    </row>
    <row r="335" spans="1:7" x14ac:dyDescent="0.25">
      <c r="A335" s="50"/>
      <c r="B335" s="50"/>
      <c r="C335" s="50"/>
      <c r="D335" s="50"/>
      <c r="E335" s="82"/>
      <c r="F335" s="50"/>
      <c r="G335" s="50"/>
    </row>
    <row r="336" spans="1:7" x14ac:dyDescent="0.25">
      <c r="A336" s="50"/>
      <c r="B336" s="50"/>
      <c r="C336" s="50"/>
      <c r="D336" s="50"/>
      <c r="E336" s="82"/>
      <c r="F336" s="50"/>
      <c r="G336" s="50"/>
    </row>
    <row r="337" spans="1:7" x14ac:dyDescent="0.25">
      <c r="A337" s="50"/>
      <c r="B337" s="50"/>
      <c r="C337" s="50"/>
      <c r="D337" s="50"/>
      <c r="E337" s="82"/>
      <c r="F337" s="50"/>
      <c r="G337" s="50"/>
    </row>
    <row r="338" spans="1:7" x14ac:dyDescent="0.25">
      <c r="A338" s="50"/>
      <c r="B338" s="50"/>
      <c r="C338" s="50"/>
      <c r="D338" s="50"/>
      <c r="E338" s="82"/>
      <c r="F338" s="50"/>
      <c r="G338" s="50"/>
    </row>
    <row r="339" spans="1:7" x14ac:dyDescent="0.25">
      <c r="A339" s="50"/>
      <c r="B339" s="50"/>
      <c r="C339" s="50"/>
      <c r="D339" s="50"/>
      <c r="E339" s="82"/>
      <c r="F339" s="50"/>
      <c r="G339" s="50"/>
    </row>
    <row r="340" spans="1:7" x14ac:dyDescent="0.25">
      <c r="A340" s="50"/>
      <c r="B340" s="50"/>
      <c r="C340" s="50"/>
      <c r="D340" s="50"/>
      <c r="E340" s="82"/>
      <c r="F340" s="50"/>
      <c r="G340" s="50"/>
    </row>
    <row r="341" spans="1:7" x14ac:dyDescent="0.25">
      <c r="A341" s="50"/>
      <c r="B341" s="50"/>
      <c r="C341" s="50"/>
      <c r="D341" s="50"/>
      <c r="E341" s="82"/>
      <c r="F341" s="50"/>
      <c r="G341" s="50"/>
    </row>
    <row r="342" spans="1:7" x14ac:dyDescent="0.25">
      <c r="A342" s="50"/>
      <c r="B342" s="50"/>
      <c r="C342" s="50"/>
      <c r="D342" s="50"/>
      <c r="E342" s="82"/>
      <c r="F342" s="50"/>
      <c r="G342" s="50"/>
    </row>
    <row r="343" spans="1:7" x14ac:dyDescent="0.25">
      <c r="A343" s="50"/>
      <c r="B343" s="50"/>
      <c r="C343" s="50"/>
      <c r="D343" s="50"/>
      <c r="E343" s="82"/>
      <c r="F343" s="50"/>
      <c r="G343" s="50"/>
    </row>
    <row r="344" spans="1:7" x14ac:dyDescent="0.25">
      <c r="A344" s="50"/>
      <c r="B344" s="50"/>
      <c r="C344" s="50"/>
      <c r="D344" s="50"/>
      <c r="E344" s="82"/>
      <c r="F344" s="50"/>
      <c r="G344" s="50"/>
    </row>
    <row r="345" spans="1:7" x14ac:dyDescent="0.25">
      <c r="A345" s="50"/>
      <c r="B345" s="50"/>
      <c r="C345" s="50"/>
      <c r="D345" s="50"/>
      <c r="E345" s="82"/>
      <c r="F345" s="50"/>
      <c r="G345" s="50"/>
    </row>
    <row r="346" spans="1:7" x14ac:dyDescent="0.25">
      <c r="A346" s="50"/>
      <c r="B346" s="50"/>
      <c r="C346" s="50"/>
      <c r="D346" s="50"/>
      <c r="E346" s="82"/>
      <c r="F346" s="50"/>
      <c r="G346" s="50"/>
    </row>
    <row r="347" spans="1:7" x14ac:dyDescent="0.25">
      <c r="A347" s="50"/>
      <c r="B347" s="50"/>
      <c r="C347" s="50"/>
      <c r="D347" s="50"/>
      <c r="E347" s="82"/>
      <c r="F347" s="50"/>
      <c r="G347" s="50"/>
    </row>
    <row r="348" spans="1:7" x14ac:dyDescent="0.25">
      <c r="A348" s="50"/>
      <c r="B348" s="50"/>
      <c r="C348" s="50"/>
      <c r="D348" s="50"/>
      <c r="E348" s="82"/>
      <c r="F348" s="50"/>
      <c r="G348" s="50"/>
    </row>
    <row r="349" spans="1:7" x14ac:dyDescent="0.25">
      <c r="A349" s="50"/>
      <c r="B349" s="50"/>
      <c r="C349" s="50"/>
      <c r="D349" s="50"/>
      <c r="E349" s="82"/>
      <c r="F349" s="50"/>
      <c r="G349" s="50"/>
    </row>
    <row r="350" spans="1:7" x14ac:dyDescent="0.25">
      <c r="A350" s="50"/>
      <c r="B350" s="50"/>
      <c r="C350" s="50"/>
      <c r="D350" s="50"/>
      <c r="E350" s="82"/>
      <c r="F350" s="50"/>
      <c r="G350" s="50"/>
    </row>
    <row r="351" spans="1:7" x14ac:dyDescent="0.25">
      <c r="A351" s="50"/>
      <c r="B351" s="50"/>
      <c r="C351" s="50"/>
      <c r="D351" s="50"/>
      <c r="E351" s="82"/>
      <c r="F351" s="50"/>
      <c r="G351" s="50"/>
    </row>
    <row r="352" spans="1:7" x14ac:dyDescent="0.25">
      <c r="A352" s="50"/>
      <c r="B352" s="50"/>
      <c r="C352" s="50"/>
      <c r="D352" s="50"/>
      <c r="E352" s="82"/>
      <c r="F352" s="50"/>
      <c r="G352" s="50"/>
    </row>
    <row r="353" spans="1:7" x14ac:dyDescent="0.25">
      <c r="A353" s="50"/>
      <c r="B353" s="50"/>
      <c r="C353" s="50"/>
      <c r="D353" s="50"/>
      <c r="E353" s="82"/>
      <c r="F353" s="50"/>
      <c r="G353" s="50"/>
    </row>
    <row r="354" spans="1:7" x14ac:dyDescent="0.25">
      <c r="A354" s="50"/>
      <c r="B354" s="50"/>
      <c r="C354" s="50"/>
      <c r="D354" s="50"/>
      <c r="E354" s="82"/>
      <c r="F354" s="50"/>
      <c r="G354" s="50"/>
    </row>
    <row r="355" spans="1:7" x14ac:dyDescent="0.25">
      <c r="A355" s="50"/>
      <c r="B355" s="50"/>
      <c r="C355" s="50"/>
      <c r="D355" s="50"/>
      <c r="E355" s="82"/>
      <c r="F355" s="50"/>
      <c r="G355" s="50"/>
    </row>
    <row r="356" spans="1:7" x14ac:dyDescent="0.25">
      <c r="A356" s="50"/>
      <c r="B356" s="50"/>
      <c r="C356" s="50"/>
      <c r="D356" s="50"/>
      <c r="E356" s="82"/>
      <c r="F356" s="50"/>
      <c r="G356" s="50"/>
    </row>
    <row r="357" spans="1:7" x14ac:dyDescent="0.25">
      <c r="A357" s="50"/>
      <c r="B357" s="50"/>
      <c r="C357" s="50"/>
      <c r="D357" s="50"/>
      <c r="E357" s="82"/>
      <c r="F357" s="50"/>
      <c r="G357" s="50"/>
    </row>
    <row r="358" spans="1:7" x14ac:dyDescent="0.25">
      <c r="A358" s="50"/>
      <c r="B358" s="50"/>
      <c r="C358" s="50"/>
      <c r="D358" s="50"/>
      <c r="E358" s="82"/>
      <c r="F358" s="50"/>
      <c r="G358" s="50"/>
    </row>
    <row r="359" spans="1:7" x14ac:dyDescent="0.25">
      <c r="A359" s="50"/>
      <c r="B359" s="50"/>
      <c r="C359" s="50"/>
      <c r="D359" s="50"/>
      <c r="E359" s="82"/>
      <c r="F359" s="50"/>
      <c r="G359" s="50"/>
    </row>
    <row r="360" spans="1:7" x14ac:dyDescent="0.25">
      <c r="A360" s="50"/>
      <c r="B360" s="50"/>
      <c r="C360" s="50"/>
      <c r="D360" s="50"/>
      <c r="E360" s="82"/>
      <c r="F360" s="50"/>
      <c r="G360" s="50"/>
    </row>
    <row r="361" spans="1:7" x14ac:dyDescent="0.25">
      <c r="A361" s="50"/>
      <c r="B361" s="50"/>
      <c r="C361" s="50"/>
      <c r="D361" s="50"/>
      <c r="E361" s="82"/>
      <c r="F361" s="50"/>
      <c r="G361" s="50"/>
    </row>
    <row r="362" spans="1:7" x14ac:dyDescent="0.25">
      <c r="A362" s="50"/>
      <c r="B362" s="50"/>
      <c r="C362" s="50"/>
      <c r="D362" s="50"/>
      <c r="E362" s="82"/>
      <c r="F362" s="50"/>
      <c r="G362" s="50"/>
    </row>
    <row r="363" spans="1:7" x14ac:dyDescent="0.25">
      <c r="A363" s="50"/>
      <c r="B363" s="50"/>
      <c r="C363" s="50"/>
      <c r="D363" s="50"/>
      <c r="E363" s="82"/>
      <c r="F363" s="50"/>
      <c r="G363" s="50"/>
    </row>
    <row r="364" spans="1:7" x14ac:dyDescent="0.25">
      <c r="A364" s="50"/>
      <c r="B364" s="50"/>
      <c r="C364" s="50"/>
      <c r="D364" s="50"/>
      <c r="E364" s="82"/>
      <c r="F364" s="50"/>
      <c r="G364" s="50"/>
    </row>
    <row r="365" spans="1:7" x14ac:dyDescent="0.25">
      <c r="A365" s="50"/>
      <c r="B365" s="50"/>
      <c r="C365" s="50"/>
      <c r="D365" s="50"/>
      <c r="E365" s="82"/>
      <c r="F365" s="50"/>
      <c r="G365" s="50"/>
    </row>
    <row r="366" spans="1:7" x14ac:dyDescent="0.25">
      <c r="A366" s="50"/>
      <c r="B366" s="50"/>
      <c r="C366" s="50"/>
      <c r="D366" s="50"/>
      <c r="E366" s="82"/>
      <c r="F366" s="50"/>
      <c r="G366" s="50"/>
    </row>
    <row r="367" spans="1:7" x14ac:dyDescent="0.25">
      <c r="A367" s="50"/>
      <c r="B367" s="50"/>
      <c r="C367" s="50"/>
      <c r="D367" s="50"/>
      <c r="E367" s="82"/>
      <c r="F367" s="50"/>
      <c r="G367" s="50"/>
    </row>
    <row r="368" spans="1:7" x14ac:dyDescent="0.25">
      <c r="A368" s="50"/>
      <c r="B368" s="50"/>
      <c r="C368" s="50"/>
      <c r="D368" s="50"/>
      <c r="E368" s="82"/>
      <c r="F368" s="50"/>
      <c r="G368" s="50"/>
    </row>
    <row r="369" spans="1:7" x14ac:dyDescent="0.25">
      <c r="A369" s="50"/>
      <c r="B369" s="50"/>
      <c r="C369" s="50"/>
      <c r="D369" s="50"/>
      <c r="E369" s="82"/>
      <c r="F369" s="50"/>
      <c r="G369" s="50"/>
    </row>
    <row r="370" spans="1:7" x14ac:dyDescent="0.25">
      <c r="A370" s="50"/>
      <c r="B370" s="50"/>
      <c r="C370" s="50"/>
      <c r="D370" s="50"/>
      <c r="E370" s="82"/>
      <c r="F370" s="50"/>
      <c r="G370" s="50"/>
    </row>
    <row r="371" spans="1:7" x14ac:dyDescent="0.25">
      <c r="A371" s="50"/>
      <c r="B371" s="50"/>
      <c r="C371" s="50"/>
      <c r="D371" s="50"/>
      <c r="E371" s="82"/>
      <c r="F371" s="50"/>
      <c r="G371" s="50"/>
    </row>
    <row r="372" spans="1:7" x14ac:dyDescent="0.25">
      <c r="A372" s="50"/>
      <c r="B372" s="50"/>
      <c r="C372" s="50"/>
      <c r="D372" s="50"/>
      <c r="E372" s="82"/>
      <c r="F372" s="50"/>
      <c r="G372" s="50"/>
    </row>
    <row r="373" spans="1:7" x14ac:dyDescent="0.25">
      <c r="A373" s="50"/>
      <c r="B373" s="50"/>
      <c r="C373" s="50"/>
      <c r="D373" s="50"/>
      <c r="E373" s="82"/>
      <c r="F373" s="50"/>
      <c r="G373" s="50"/>
    </row>
    <row r="374" spans="1:7" x14ac:dyDescent="0.25">
      <c r="A374" s="50"/>
      <c r="B374" s="50"/>
      <c r="C374" s="50"/>
      <c r="D374" s="50"/>
      <c r="E374" s="82"/>
      <c r="F374" s="50"/>
      <c r="G374" s="50"/>
    </row>
    <row r="375" spans="1:7" x14ac:dyDescent="0.25">
      <c r="A375" s="50"/>
      <c r="B375" s="50"/>
      <c r="C375" s="50"/>
      <c r="D375" s="50"/>
      <c r="E375" s="82"/>
      <c r="F375" s="50"/>
      <c r="G375" s="50"/>
    </row>
    <row r="376" spans="1:7" x14ac:dyDescent="0.25">
      <c r="A376" s="50"/>
      <c r="B376" s="50"/>
      <c r="C376" s="50"/>
      <c r="D376" s="50"/>
      <c r="E376" s="82"/>
      <c r="F376" s="50"/>
      <c r="G376" s="50"/>
    </row>
    <row r="377" spans="1:7" x14ac:dyDescent="0.25">
      <c r="A377" s="50"/>
      <c r="B377" s="50"/>
      <c r="C377" s="50"/>
      <c r="D377" s="50"/>
      <c r="E377" s="82"/>
      <c r="F377" s="50"/>
      <c r="G377" s="50"/>
    </row>
    <row r="378" spans="1:7" x14ac:dyDescent="0.25">
      <c r="A378" s="50"/>
      <c r="B378" s="50"/>
      <c r="C378" s="50"/>
      <c r="D378" s="50"/>
      <c r="E378" s="82"/>
      <c r="F378" s="50"/>
      <c r="G378" s="50"/>
    </row>
    <row r="379" spans="1:7" x14ac:dyDescent="0.25">
      <c r="A379" s="50"/>
      <c r="B379" s="50"/>
      <c r="C379" s="50"/>
      <c r="D379" s="50"/>
      <c r="E379" s="82"/>
      <c r="F379" s="50"/>
      <c r="G379" s="50"/>
    </row>
    <row r="380" spans="1:7" x14ac:dyDescent="0.25">
      <c r="A380" s="50"/>
      <c r="B380" s="50"/>
      <c r="C380" s="50"/>
      <c r="D380" s="50"/>
      <c r="E380" s="82"/>
      <c r="F380" s="50"/>
      <c r="G380" s="50"/>
    </row>
    <row r="381" spans="1:7" x14ac:dyDescent="0.25">
      <c r="A381" s="50"/>
      <c r="B381" s="50"/>
      <c r="C381" s="50"/>
      <c r="D381" s="50"/>
      <c r="E381" s="82"/>
      <c r="F381" s="50"/>
      <c r="G381" s="50"/>
    </row>
    <row r="382" spans="1:7" x14ac:dyDescent="0.25">
      <c r="A382" s="50"/>
      <c r="B382" s="50"/>
      <c r="C382" s="50"/>
      <c r="D382" s="50"/>
      <c r="E382" s="82"/>
      <c r="F382" s="50"/>
      <c r="G382" s="50"/>
    </row>
    <row r="383" spans="1:7" x14ac:dyDescent="0.25">
      <c r="A383" s="50"/>
      <c r="B383" s="50"/>
      <c r="C383" s="50"/>
      <c r="D383" s="50"/>
      <c r="E383" s="82"/>
      <c r="F383" s="50"/>
      <c r="G383" s="50"/>
    </row>
    <row r="384" spans="1:7" x14ac:dyDescent="0.25">
      <c r="A384" s="50"/>
      <c r="B384" s="50"/>
      <c r="C384" s="50"/>
      <c r="D384" s="50"/>
      <c r="E384" s="82"/>
      <c r="F384" s="50"/>
      <c r="G384" s="50"/>
    </row>
    <row r="385" spans="1:7" x14ac:dyDescent="0.25">
      <c r="A385" s="50"/>
      <c r="B385" s="50"/>
      <c r="C385" s="50"/>
      <c r="D385" s="50"/>
      <c r="E385" s="82"/>
      <c r="F385" s="50"/>
      <c r="G385" s="50"/>
    </row>
    <row r="386" spans="1:7" x14ac:dyDescent="0.25">
      <c r="A386" s="50"/>
      <c r="B386" s="50"/>
      <c r="C386" s="50"/>
      <c r="D386" s="50"/>
      <c r="E386" s="82"/>
      <c r="F386" s="50"/>
      <c r="G386" s="50"/>
    </row>
    <row r="387" spans="1:7" x14ac:dyDescent="0.25">
      <c r="A387" s="50"/>
      <c r="B387" s="50"/>
      <c r="C387" s="50"/>
      <c r="D387" s="50"/>
      <c r="E387" s="82"/>
      <c r="F387" s="50"/>
      <c r="G387" s="50"/>
    </row>
    <row r="388" spans="1:7" x14ac:dyDescent="0.25">
      <c r="A388" s="50"/>
      <c r="B388" s="50"/>
      <c r="C388" s="50"/>
      <c r="D388" s="50"/>
      <c r="E388" s="82"/>
      <c r="F388" s="50"/>
      <c r="G388" s="50"/>
    </row>
    <row r="389" spans="1:7" x14ac:dyDescent="0.25">
      <c r="A389" s="50"/>
      <c r="B389" s="50"/>
      <c r="C389" s="50"/>
      <c r="D389" s="50"/>
      <c r="E389" s="82"/>
      <c r="F389" s="50"/>
      <c r="G389" s="50"/>
    </row>
    <row r="390" spans="1:7" x14ac:dyDescent="0.25">
      <c r="A390" s="50"/>
      <c r="B390" s="50"/>
      <c r="C390" s="50"/>
      <c r="D390" s="50"/>
      <c r="E390" s="82"/>
      <c r="F390" s="50"/>
      <c r="G390" s="50"/>
    </row>
    <row r="391" spans="1:7" x14ac:dyDescent="0.25">
      <c r="A391" s="50"/>
      <c r="B391" s="50"/>
      <c r="C391" s="50"/>
      <c r="D391" s="50"/>
      <c r="E391" s="82"/>
      <c r="F391" s="50"/>
      <c r="G391" s="50"/>
    </row>
    <row r="392" spans="1:7" x14ac:dyDescent="0.25">
      <c r="A392" s="50"/>
      <c r="B392" s="50"/>
      <c r="C392" s="50"/>
      <c r="D392" s="50"/>
      <c r="E392" s="82"/>
      <c r="F392" s="50"/>
      <c r="G392" s="50"/>
    </row>
    <row r="393" spans="1:7" x14ac:dyDescent="0.25">
      <c r="A393" s="50"/>
      <c r="B393" s="50"/>
      <c r="C393" s="50"/>
      <c r="D393" s="50"/>
      <c r="E393" s="82"/>
      <c r="F393" s="50"/>
      <c r="G393" s="50"/>
    </row>
    <row r="394" spans="1:7" x14ac:dyDescent="0.25">
      <c r="A394" s="50"/>
      <c r="B394" s="50"/>
      <c r="C394" s="50"/>
      <c r="D394" s="50"/>
      <c r="E394" s="82"/>
      <c r="F394" s="50"/>
      <c r="G394" s="50"/>
    </row>
    <row r="395" spans="1:7" x14ac:dyDescent="0.25">
      <c r="A395" s="50"/>
      <c r="B395" s="50"/>
      <c r="C395" s="50"/>
      <c r="D395" s="50"/>
      <c r="E395" s="82"/>
      <c r="F395" s="50"/>
      <c r="G395" s="50"/>
    </row>
    <row r="396" spans="1:7" x14ac:dyDescent="0.25">
      <c r="A396" s="50"/>
      <c r="B396" s="50"/>
      <c r="C396" s="50"/>
      <c r="D396" s="50"/>
      <c r="E396" s="82"/>
      <c r="F396" s="50"/>
      <c r="G396" s="50"/>
    </row>
    <row r="397" spans="1:7" x14ac:dyDescent="0.25">
      <c r="A397" s="50"/>
      <c r="B397" s="50"/>
      <c r="C397" s="50"/>
      <c r="D397" s="50"/>
      <c r="E397" s="82"/>
      <c r="F397" s="50"/>
      <c r="G397" s="50"/>
    </row>
    <row r="398" spans="1:7" x14ac:dyDescent="0.25">
      <c r="A398" s="50"/>
      <c r="B398" s="50"/>
      <c r="C398" s="50"/>
      <c r="D398" s="50"/>
      <c r="E398" s="82"/>
      <c r="F398" s="50"/>
      <c r="G398" s="50"/>
    </row>
    <row r="399" spans="1:7" x14ac:dyDescent="0.25">
      <c r="A399" s="50"/>
      <c r="B399" s="50"/>
      <c r="C399" s="50"/>
      <c r="D399" s="50"/>
      <c r="E399" s="82"/>
      <c r="F399" s="50"/>
      <c r="G399" s="50"/>
    </row>
    <row r="400" spans="1:7" x14ac:dyDescent="0.25">
      <c r="A400" s="50"/>
      <c r="B400" s="50"/>
      <c r="C400" s="50"/>
      <c r="D400" s="50"/>
      <c r="E400" s="82"/>
      <c r="F400" s="50"/>
      <c r="G400" s="50"/>
    </row>
    <row r="401" spans="1:7" x14ac:dyDescent="0.25">
      <c r="A401" s="50"/>
      <c r="B401" s="50"/>
      <c r="C401" s="50"/>
      <c r="D401" s="50"/>
      <c r="E401" s="82"/>
      <c r="F401" s="50"/>
      <c r="G401" s="50"/>
    </row>
    <row r="402" spans="1:7" x14ac:dyDescent="0.25">
      <c r="A402" s="50"/>
      <c r="B402" s="50"/>
      <c r="C402" s="50"/>
      <c r="D402" s="50"/>
      <c r="E402" s="82"/>
      <c r="F402" s="50"/>
      <c r="G402" s="50"/>
    </row>
    <row r="403" spans="1:7" x14ac:dyDescent="0.25">
      <c r="A403" s="50"/>
      <c r="B403" s="50"/>
      <c r="C403" s="50"/>
      <c r="D403" s="50"/>
      <c r="E403" s="82"/>
      <c r="F403" s="50"/>
      <c r="G403" s="50"/>
    </row>
    <row r="404" spans="1:7" x14ac:dyDescent="0.25">
      <c r="A404" s="50"/>
      <c r="B404" s="50"/>
      <c r="C404" s="50"/>
      <c r="D404" s="50"/>
      <c r="E404" s="82"/>
      <c r="F404" s="50"/>
      <c r="G404" s="50"/>
    </row>
    <row r="405" spans="1:7" x14ac:dyDescent="0.25">
      <c r="A405" s="50"/>
      <c r="B405" s="50"/>
      <c r="C405" s="50"/>
      <c r="D405" s="50"/>
      <c r="E405" s="82"/>
      <c r="F405" s="50"/>
      <c r="G405" s="50"/>
    </row>
    <row r="406" spans="1:7" x14ac:dyDescent="0.25">
      <c r="A406" s="50"/>
      <c r="B406" s="50"/>
      <c r="C406" s="50"/>
      <c r="D406" s="50"/>
      <c r="E406" s="82"/>
      <c r="F406" s="50"/>
      <c r="G406" s="50"/>
    </row>
    <row r="407" spans="1:7" x14ac:dyDescent="0.25">
      <c r="A407" s="50"/>
      <c r="B407" s="50"/>
      <c r="C407" s="50"/>
      <c r="D407" s="50"/>
      <c r="E407" s="82"/>
      <c r="F407" s="50"/>
      <c r="G407" s="50"/>
    </row>
    <row r="408" spans="1:7" x14ac:dyDescent="0.25">
      <c r="A408" s="50"/>
      <c r="B408" s="50"/>
      <c r="C408" s="50"/>
      <c r="D408" s="50"/>
      <c r="E408" s="82"/>
      <c r="F408" s="50"/>
      <c r="G408" s="50"/>
    </row>
    <row r="409" spans="1:7" x14ac:dyDescent="0.25">
      <c r="A409" s="50"/>
      <c r="B409" s="50"/>
      <c r="C409" s="50"/>
      <c r="D409" s="50"/>
      <c r="E409" s="82"/>
      <c r="F409" s="50"/>
      <c r="G409" s="50"/>
    </row>
    <row r="410" spans="1:7" x14ac:dyDescent="0.25">
      <c r="A410" s="50"/>
      <c r="B410" s="50"/>
      <c r="C410" s="50"/>
      <c r="D410" s="50"/>
      <c r="E410" s="82"/>
      <c r="F410" s="50"/>
      <c r="G410" s="50"/>
    </row>
    <row r="411" spans="1:7" x14ac:dyDescent="0.25">
      <c r="A411" s="50"/>
      <c r="B411" s="50"/>
      <c r="C411" s="50"/>
      <c r="D411" s="50"/>
      <c r="E411" s="82"/>
      <c r="F411" s="50"/>
      <c r="G411" s="50"/>
    </row>
    <row r="412" spans="1:7" x14ac:dyDescent="0.25">
      <c r="A412" s="50"/>
      <c r="B412" s="50"/>
      <c r="C412" s="50"/>
      <c r="D412" s="50"/>
      <c r="E412" s="82"/>
      <c r="F412" s="50"/>
      <c r="G412" s="50"/>
    </row>
    <row r="413" spans="1:7" x14ac:dyDescent="0.25">
      <c r="A413" s="50"/>
      <c r="B413" s="50"/>
      <c r="C413" s="50"/>
      <c r="D413" s="50"/>
      <c r="E413" s="82"/>
      <c r="F413" s="50"/>
      <c r="G413" s="50"/>
    </row>
    <row r="414" spans="1:7" x14ac:dyDescent="0.25">
      <c r="A414" s="50"/>
      <c r="B414" s="50"/>
      <c r="C414" s="50"/>
      <c r="D414" s="50"/>
      <c r="E414" s="82"/>
      <c r="F414" s="50"/>
      <c r="G414" s="50"/>
    </row>
    <row r="415" spans="1:7" x14ac:dyDescent="0.25">
      <c r="A415" s="50"/>
      <c r="B415" s="50"/>
      <c r="C415" s="50"/>
      <c r="D415" s="50"/>
      <c r="E415" s="82"/>
      <c r="F415" s="50"/>
      <c r="G415" s="50"/>
    </row>
    <row r="416" spans="1:7" x14ac:dyDescent="0.25">
      <c r="A416" s="50"/>
      <c r="B416" s="50"/>
      <c r="C416" s="50"/>
      <c r="D416" s="50"/>
      <c r="E416" s="82"/>
      <c r="F416" s="50"/>
      <c r="G416" s="50"/>
    </row>
    <row r="417" spans="1:7" x14ac:dyDescent="0.25">
      <c r="A417" s="50"/>
      <c r="B417" s="50"/>
      <c r="C417" s="50"/>
      <c r="D417" s="50"/>
      <c r="E417" s="82"/>
      <c r="F417" s="50"/>
      <c r="G417" s="50"/>
    </row>
    <row r="418" spans="1:7" x14ac:dyDescent="0.25">
      <c r="A418" s="50"/>
      <c r="B418" s="50"/>
      <c r="C418" s="50"/>
      <c r="D418" s="50"/>
      <c r="E418" s="82"/>
      <c r="F418" s="50"/>
      <c r="G418" s="50"/>
    </row>
    <row r="419" spans="1:7" x14ac:dyDescent="0.25">
      <c r="A419" s="50"/>
      <c r="B419" s="50"/>
      <c r="C419" s="50"/>
      <c r="D419" s="50"/>
      <c r="E419" s="82"/>
      <c r="F419" s="50"/>
      <c r="G419" s="50"/>
    </row>
    <row r="420" spans="1:7" x14ac:dyDescent="0.25">
      <c r="A420" s="50"/>
      <c r="B420" s="50"/>
      <c r="C420" s="50"/>
      <c r="D420" s="50"/>
      <c r="E420" s="82"/>
      <c r="F420" s="50"/>
      <c r="G420" s="50"/>
    </row>
    <row r="421" spans="1:7" x14ac:dyDescent="0.25">
      <c r="A421" s="50"/>
      <c r="B421" s="50"/>
      <c r="C421" s="50"/>
      <c r="D421" s="50"/>
      <c r="E421" s="82"/>
      <c r="F421" s="50"/>
      <c r="G421" s="50"/>
    </row>
    <row r="422" spans="1:7" x14ac:dyDescent="0.25">
      <c r="A422" s="50"/>
      <c r="B422" s="50"/>
      <c r="C422" s="50"/>
      <c r="D422" s="50"/>
      <c r="E422" s="82"/>
      <c r="F422" s="50"/>
      <c r="G422" s="50"/>
    </row>
    <row r="423" spans="1:7" x14ac:dyDescent="0.25">
      <c r="A423" s="50"/>
      <c r="B423" s="50"/>
      <c r="C423" s="50"/>
      <c r="D423" s="50"/>
      <c r="E423" s="82"/>
      <c r="F423" s="50"/>
      <c r="G423" s="50"/>
    </row>
    <row r="424" spans="1:7" x14ac:dyDescent="0.25">
      <c r="A424" s="50"/>
      <c r="B424" s="50"/>
      <c r="C424" s="50"/>
      <c r="D424" s="50"/>
      <c r="E424" s="82"/>
      <c r="F424" s="50"/>
      <c r="G424" s="50"/>
    </row>
    <row r="425" spans="1:7" x14ac:dyDescent="0.25">
      <c r="A425" s="50"/>
      <c r="B425" s="50"/>
      <c r="C425" s="50"/>
      <c r="D425" s="50"/>
      <c r="E425" s="82"/>
      <c r="F425" s="50"/>
      <c r="G425" s="50"/>
    </row>
    <row r="426" spans="1:7" x14ac:dyDescent="0.25">
      <c r="A426" s="50"/>
      <c r="B426" s="50"/>
      <c r="C426" s="50"/>
      <c r="D426" s="50"/>
      <c r="E426" s="82"/>
      <c r="F426" s="50"/>
      <c r="G426" s="50"/>
    </row>
    <row r="427" spans="1:7" x14ac:dyDescent="0.25">
      <c r="A427" s="50"/>
      <c r="B427" s="50"/>
      <c r="C427" s="50"/>
      <c r="D427" s="50"/>
      <c r="E427" s="82"/>
      <c r="F427" s="50"/>
      <c r="G427" s="50"/>
    </row>
    <row r="428" spans="1:7" x14ac:dyDescent="0.25">
      <c r="A428" s="50"/>
      <c r="B428" s="50"/>
      <c r="C428" s="50"/>
      <c r="D428" s="50"/>
      <c r="E428" s="82"/>
      <c r="F428" s="50"/>
      <c r="G428" s="50"/>
    </row>
    <row r="429" spans="1:7" x14ac:dyDescent="0.25">
      <c r="A429" s="50"/>
      <c r="B429" s="50"/>
      <c r="C429" s="50"/>
      <c r="D429" s="50"/>
      <c r="E429" s="82"/>
      <c r="F429" s="50"/>
      <c r="G429" s="50"/>
    </row>
    <row r="430" spans="1:7" x14ac:dyDescent="0.25">
      <c r="A430" s="50"/>
      <c r="B430" s="50"/>
      <c r="C430" s="50"/>
      <c r="D430" s="50"/>
      <c r="E430" s="82"/>
      <c r="F430" s="50"/>
      <c r="G430" s="50"/>
    </row>
    <row r="431" spans="1:7" x14ac:dyDescent="0.25">
      <c r="A431" s="50"/>
      <c r="B431" s="50"/>
      <c r="C431" s="50"/>
      <c r="D431" s="50"/>
      <c r="E431" s="82"/>
      <c r="F431" s="50"/>
      <c r="G431" s="50"/>
    </row>
    <row r="432" spans="1:7" x14ac:dyDescent="0.25">
      <c r="A432" s="50"/>
      <c r="B432" s="50"/>
      <c r="C432" s="50"/>
      <c r="D432" s="50"/>
      <c r="E432" s="82"/>
      <c r="F432" s="50"/>
      <c r="G432" s="50"/>
    </row>
    <row r="433" spans="1:7" x14ac:dyDescent="0.25">
      <c r="A433" s="50"/>
      <c r="B433" s="50"/>
      <c r="C433" s="50"/>
      <c r="D433" s="50"/>
      <c r="E433" s="82"/>
      <c r="F433" s="50"/>
      <c r="G433" s="50"/>
    </row>
    <row r="434" spans="1:7" x14ac:dyDescent="0.25">
      <c r="A434" s="50"/>
      <c r="B434" s="50"/>
      <c r="C434" s="50"/>
      <c r="D434" s="50"/>
      <c r="E434" s="82"/>
      <c r="F434" s="50"/>
      <c r="G434" s="50"/>
    </row>
    <row r="435" spans="1:7" x14ac:dyDescent="0.25">
      <c r="A435" s="50"/>
      <c r="B435" s="50"/>
      <c r="C435" s="50"/>
      <c r="D435" s="50"/>
      <c r="E435" s="82"/>
      <c r="F435" s="50"/>
      <c r="G435" s="50"/>
    </row>
    <row r="436" spans="1:7" x14ac:dyDescent="0.25">
      <c r="A436" s="50"/>
      <c r="B436" s="50"/>
      <c r="C436" s="50"/>
      <c r="D436" s="50"/>
      <c r="E436" s="82"/>
      <c r="F436" s="50"/>
      <c r="G436" s="50"/>
    </row>
    <row r="437" spans="1:7" x14ac:dyDescent="0.25">
      <c r="A437" s="50"/>
      <c r="B437" s="50"/>
      <c r="C437" s="50"/>
      <c r="D437" s="50"/>
      <c r="E437" s="82"/>
      <c r="F437" s="50"/>
      <c r="G437" s="50"/>
    </row>
    <row r="438" spans="1:7" x14ac:dyDescent="0.25">
      <c r="A438" s="50"/>
      <c r="B438" s="50"/>
      <c r="C438" s="50"/>
      <c r="D438" s="50"/>
      <c r="E438" s="82"/>
      <c r="F438" s="50"/>
      <c r="G438" s="50"/>
    </row>
    <row r="439" spans="1:7" x14ac:dyDescent="0.25">
      <c r="A439" s="50"/>
      <c r="B439" s="50"/>
      <c r="C439" s="50"/>
      <c r="D439" s="50"/>
      <c r="E439" s="82"/>
      <c r="F439" s="50"/>
      <c r="G439" s="50"/>
    </row>
    <row r="440" spans="1:7" x14ac:dyDescent="0.25">
      <c r="A440" s="50"/>
      <c r="B440" s="50"/>
      <c r="C440" s="50"/>
      <c r="D440" s="50"/>
      <c r="E440" s="82"/>
      <c r="F440" s="50"/>
      <c r="G440" s="50"/>
    </row>
    <row r="441" spans="1:7" x14ac:dyDescent="0.25">
      <c r="A441" s="50"/>
      <c r="B441" s="50"/>
      <c r="C441" s="50"/>
      <c r="D441" s="50"/>
      <c r="E441" s="82"/>
      <c r="F441" s="50"/>
      <c r="G441" s="50"/>
    </row>
    <row r="442" spans="1:7" x14ac:dyDescent="0.25">
      <c r="A442" s="50"/>
      <c r="B442" s="50"/>
      <c r="C442" s="50"/>
      <c r="D442" s="50"/>
      <c r="E442" s="82"/>
      <c r="F442" s="50"/>
      <c r="G442" s="50"/>
    </row>
    <row r="443" spans="1:7" x14ac:dyDescent="0.25">
      <c r="A443" s="50"/>
      <c r="B443" s="50"/>
      <c r="C443" s="50"/>
      <c r="D443" s="50"/>
      <c r="E443" s="82"/>
      <c r="F443" s="50"/>
      <c r="G443" s="50"/>
    </row>
    <row r="444" spans="1:7" x14ac:dyDescent="0.25">
      <c r="A444" s="50"/>
      <c r="B444" s="50"/>
      <c r="C444" s="50"/>
      <c r="D444" s="50"/>
      <c r="E444" s="82"/>
      <c r="F444" s="50"/>
      <c r="G444" s="50"/>
    </row>
    <row r="445" spans="1:7" x14ac:dyDescent="0.25">
      <c r="A445" s="50"/>
      <c r="B445" s="50"/>
      <c r="C445" s="50"/>
      <c r="D445" s="50"/>
      <c r="E445" s="82"/>
      <c r="F445" s="50"/>
      <c r="G445" s="50"/>
    </row>
    <row r="446" spans="1:7" x14ac:dyDescent="0.25">
      <c r="A446" s="50"/>
      <c r="B446" s="50"/>
      <c r="C446" s="50"/>
      <c r="D446" s="50"/>
      <c r="E446" s="82"/>
      <c r="F446" s="50"/>
      <c r="G446" s="50"/>
    </row>
    <row r="447" spans="1:7" x14ac:dyDescent="0.25">
      <c r="A447" s="50"/>
      <c r="B447" s="50"/>
      <c r="C447" s="50"/>
      <c r="D447" s="50"/>
      <c r="E447" s="82"/>
      <c r="F447" s="50"/>
      <c r="G447" s="50"/>
    </row>
    <row r="448" spans="1:7" x14ac:dyDescent="0.25">
      <c r="A448" s="50"/>
      <c r="B448" s="50"/>
      <c r="C448" s="50"/>
      <c r="D448" s="50"/>
      <c r="E448" s="82"/>
      <c r="F448" s="50"/>
      <c r="G448" s="50"/>
    </row>
    <row r="449" spans="1:7" x14ac:dyDescent="0.25">
      <c r="A449" s="50"/>
      <c r="B449" s="50"/>
      <c r="C449" s="50"/>
      <c r="D449" s="50"/>
      <c r="E449" s="82"/>
      <c r="F449" s="50"/>
      <c r="G449" s="50"/>
    </row>
    <row r="450" spans="1:7" x14ac:dyDescent="0.25">
      <c r="A450" s="50"/>
      <c r="B450" s="50"/>
      <c r="C450" s="50"/>
      <c r="D450" s="50"/>
      <c r="E450" s="82"/>
      <c r="F450" s="50"/>
      <c r="G450" s="50"/>
    </row>
    <row r="451" spans="1:7" x14ac:dyDescent="0.25">
      <c r="A451" s="50"/>
      <c r="B451" s="50"/>
      <c r="C451" s="50"/>
      <c r="D451" s="50"/>
      <c r="E451" s="82"/>
      <c r="F451" s="50"/>
      <c r="G451" s="50"/>
    </row>
    <row r="452" spans="1:7" x14ac:dyDescent="0.25">
      <c r="A452" s="50"/>
      <c r="B452" s="50"/>
      <c r="C452" s="50"/>
      <c r="D452" s="50"/>
      <c r="E452" s="82"/>
      <c r="F452" s="50"/>
      <c r="G452" s="50"/>
    </row>
    <row r="453" spans="1:7" x14ac:dyDescent="0.25">
      <c r="A453" s="50"/>
      <c r="B453" s="50"/>
      <c r="C453" s="50"/>
      <c r="D453" s="50"/>
      <c r="E453" s="82"/>
      <c r="F453" s="50"/>
      <c r="G453" s="50"/>
    </row>
    <row r="454" spans="1:7" x14ac:dyDescent="0.25">
      <c r="A454" s="50"/>
      <c r="B454" s="50"/>
      <c r="C454" s="50"/>
      <c r="D454" s="50"/>
      <c r="E454" s="82"/>
      <c r="F454" s="50"/>
      <c r="G454" s="50"/>
    </row>
    <row r="455" spans="1:7" x14ac:dyDescent="0.25">
      <c r="A455" s="50"/>
      <c r="B455" s="50"/>
      <c r="C455" s="50"/>
      <c r="D455" s="50"/>
      <c r="E455" s="82"/>
      <c r="F455" s="50"/>
      <c r="G455" s="50"/>
    </row>
    <row r="456" spans="1:7" x14ac:dyDescent="0.25">
      <c r="A456" s="50"/>
      <c r="B456" s="50"/>
      <c r="C456" s="50"/>
      <c r="D456" s="50"/>
      <c r="E456" s="82"/>
      <c r="F456" s="50"/>
      <c r="G456" s="50"/>
    </row>
    <row r="457" spans="1:7" x14ac:dyDescent="0.25">
      <c r="A457" s="50"/>
      <c r="B457" s="50"/>
      <c r="C457" s="50"/>
      <c r="D457" s="50"/>
      <c r="E457" s="82"/>
      <c r="F457" s="50"/>
      <c r="G457" s="50"/>
    </row>
    <row r="458" spans="1:7" x14ac:dyDescent="0.25">
      <c r="A458" s="50"/>
      <c r="B458" s="50"/>
      <c r="C458" s="50"/>
      <c r="D458" s="50"/>
      <c r="E458" s="82"/>
      <c r="F458" s="50"/>
      <c r="G458" s="50"/>
    </row>
    <row r="459" spans="1:7" x14ac:dyDescent="0.25">
      <c r="A459" s="50"/>
      <c r="B459" s="50"/>
      <c r="C459" s="50"/>
      <c r="D459" s="50"/>
      <c r="E459" s="82"/>
      <c r="F459" s="50"/>
      <c r="G459" s="50"/>
    </row>
    <row r="460" spans="1:7" x14ac:dyDescent="0.25">
      <c r="A460" s="50"/>
      <c r="B460" s="50"/>
      <c r="C460" s="50"/>
      <c r="D460" s="50"/>
      <c r="E460" s="82"/>
      <c r="F460" s="50"/>
      <c r="G460" s="50"/>
    </row>
    <row r="461" spans="1:7" x14ac:dyDescent="0.25">
      <c r="A461" s="50"/>
      <c r="B461" s="50"/>
      <c r="C461" s="50"/>
      <c r="D461" s="50"/>
      <c r="E461" s="82"/>
      <c r="F461" s="50"/>
      <c r="G461" s="50"/>
    </row>
    <row r="462" spans="1:7" x14ac:dyDescent="0.25">
      <c r="A462" s="50"/>
      <c r="B462" s="50"/>
      <c r="C462" s="50"/>
      <c r="D462" s="50"/>
      <c r="E462" s="82"/>
      <c r="F462" s="50"/>
      <c r="G462" s="50"/>
    </row>
    <row r="463" spans="1:7" x14ac:dyDescent="0.25">
      <c r="A463" s="50"/>
      <c r="B463" s="50"/>
      <c r="C463" s="50"/>
      <c r="D463" s="50"/>
      <c r="E463" s="82"/>
      <c r="F463" s="50"/>
      <c r="G463" s="50"/>
    </row>
    <row r="464" spans="1:7" x14ac:dyDescent="0.25">
      <c r="A464" s="50"/>
      <c r="B464" s="50"/>
      <c r="C464" s="50"/>
      <c r="D464" s="50"/>
      <c r="E464" s="82"/>
      <c r="F464" s="50"/>
      <c r="G464" s="50"/>
    </row>
    <row r="465" spans="1:7" x14ac:dyDescent="0.25">
      <c r="A465" s="50"/>
      <c r="B465" s="50"/>
      <c r="C465" s="50"/>
      <c r="D465" s="50"/>
      <c r="E465" s="82"/>
      <c r="F465" s="50"/>
      <c r="G465" s="50"/>
    </row>
  </sheetData>
  <mergeCells count="13">
    <mergeCell ref="A120:G120"/>
    <mergeCell ref="E63:E64"/>
    <mergeCell ref="C63:C64"/>
    <mergeCell ref="D63:D64"/>
    <mergeCell ref="F63:F64"/>
    <mergeCell ref="A119:F119"/>
    <mergeCell ref="A69:G69"/>
    <mergeCell ref="A57:G57"/>
    <mergeCell ref="C5:C6"/>
    <mergeCell ref="D5:D6"/>
    <mergeCell ref="E5:E6"/>
    <mergeCell ref="F5:F6"/>
    <mergeCell ref="A56:F56"/>
  </mergeCells>
  <pageMargins left="0.7" right="0.7" top="0.75" bottom="0.75" header="0.3" footer="0.3"/>
  <pageSetup paperSize="9" scale="61" fitToHeight="0" orientation="portrait" r:id="rId1"/>
  <rowBreaks count="1" manualBreakCount="1">
    <brk id="61"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F2D0-AD9F-46FA-82E0-A0F4ED7E6F65}">
  <sheetPr>
    <tabColor theme="4" tint="0.59999389629810485"/>
    <pageSetUpPr fitToPage="1"/>
  </sheetPr>
  <dimension ref="A1:N310"/>
  <sheetViews>
    <sheetView view="pageBreakPreview" topLeftCell="A277" zoomScale="85" zoomScaleNormal="100" zoomScaleSheetLayoutView="85" workbookViewId="0">
      <selection activeCell="G303" sqref="A303:G303"/>
    </sheetView>
  </sheetViews>
  <sheetFormatPr defaultColWidth="9.109375" defaultRowHeight="15" x14ac:dyDescent="0.25"/>
  <cols>
    <col min="1" max="1" width="9.6640625" style="115" customWidth="1"/>
    <col min="2" max="2" width="10.6640625" style="115" customWidth="1"/>
    <col min="3" max="3" width="77.6640625" style="115" customWidth="1"/>
    <col min="4" max="4" width="6.6640625" style="115" customWidth="1"/>
    <col min="5" max="5" width="8.6640625" style="145" customWidth="1"/>
    <col min="6" max="6" width="13.6640625" style="115" customWidth="1"/>
    <col min="7" max="7" width="15.6640625" style="115" customWidth="1"/>
    <col min="8" max="16384" width="9.109375" style="115"/>
  </cols>
  <sheetData>
    <row r="1" spans="1:14" ht="21.9" customHeight="1" x14ac:dyDescent="0.25">
      <c r="A1" s="52" t="str">
        <f>Works!A1</f>
        <v>CONTRACT JW14402</v>
      </c>
      <c r="B1" s="26"/>
      <c r="C1" s="26"/>
      <c r="D1" s="27"/>
      <c r="E1" s="53"/>
      <c r="F1" s="29" t="str">
        <f>Works!F1</f>
        <v>Date :08/09/2025</v>
      </c>
      <c r="G1" s="30"/>
    </row>
    <row r="2" spans="1:14" ht="40.5" customHeight="1" x14ac:dyDescent="0.25">
      <c r="A2" s="55" t="s">
        <v>0</v>
      </c>
      <c r="B2" s="31"/>
      <c r="C2" s="31"/>
      <c r="D2" s="31"/>
      <c r="E2" s="56"/>
      <c r="F2" s="32"/>
      <c r="G2" s="33"/>
    </row>
    <row r="3" spans="1:14" ht="21.9" customHeight="1" thickBot="1" x14ac:dyDescent="0.3">
      <c r="A3" s="57" t="str">
        <f>Works!A3</f>
        <v>Turffontein Corridors of Freedom - Water Upgrade (Forest Hill New Tower and Pumpstation)</v>
      </c>
      <c r="B3" s="34"/>
      <c r="C3" s="34"/>
      <c r="D3" s="35"/>
      <c r="E3" s="58"/>
      <c r="F3" s="35"/>
      <c r="G3" s="36"/>
    </row>
    <row r="4" spans="1:14" ht="9.9" customHeight="1" thickBot="1" x14ac:dyDescent="0.3">
      <c r="A4" s="88"/>
      <c r="B4" s="88"/>
      <c r="C4" s="88"/>
      <c r="D4" s="88"/>
      <c r="E4" s="147"/>
      <c r="F4" s="88"/>
      <c r="G4" s="88"/>
    </row>
    <row r="5" spans="1:14" ht="18" customHeight="1" x14ac:dyDescent="0.25">
      <c r="A5" s="215" t="s">
        <v>2</v>
      </c>
      <c r="B5" s="217" t="s">
        <v>3</v>
      </c>
      <c r="C5" s="459" t="s">
        <v>4</v>
      </c>
      <c r="D5" s="461" t="s">
        <v>5</v>
      </c>
      <c r="E5" s="463" t="s">
        <v>6</v>
      </c>
      <c r="F5" s="465" t="s">
        <v>7</v>
      </c>
      <c r="G5" s="213" t="s">
        <v>8</v>
      </c>
    </row>
    <row r="6" spans="1:14" ht="18" customHeight="1" thickBot="1" x14ac:dyDescent="0.3">
      <c r="A6" s="216" t="s">
        <v>9</v>
      </c>
      <c r="B6" s="218" t="s">
        <v>10</v>
      </c>
      <c r="C6" s="460"/>
      <c r="D6" s="462"/>
      <c r="E6" s="464"/>
      <c r="F6" s="466"/>
      <c r="G6" s="214" t="s">
        <v>11</v>
      </c>
    </row>
    <row r="7" spans="1:14" ht="21.9" customHeight="1" x14ac:dyDescent="0.25">
      <c r="A7" s="92"/>
      <c r="B7" s="93" t="s">
        <v>12</v>
      </c>
      <c r="C7" s="94" t="s">
        <v>705</v>
      </c>
      <c r="D7" s="148"/>
      <c r="E7" s="147"/>
      <c r="F7" s="88"/>
      <c r="G7" s="149"/>
    </row>
    <row r="8" spans="1:14" ht="21.9" customHeight="1" thickBot="1" x14ac:dyDescent="0.3">
      <c r="A8" s="92"/>
      <c r="B8" s="93" t="s">
        <v>71</v>
      </c>
      <c r="C8" s="96" t="s">
        <v>706</v>
      </c>
      <c r="D8" s="88"/>
      <c r="E8" s="147"/>
      <c r="F8" s="88"/>
      <c r="G8" s="95"/>
    </row>
    <row r="9" spans="1:14" ht="17.100000000000001" customHeight="1" x14ac:dyDescent="0.25">
      <c r="A9" s="231">
        <v>7.1</v>
      </c>
      <c r="B9" s="232"/>
      <c r="C9" s="507" t="s">
        <v>1377</v>
      </c>
      <c r="D9" s="507"/>
      <c r="E9" s="507"/>
      <c r="F9" s="507"/>
      <c r="G9" s="508"/>
    </row>
    <row r="10" spans="1:14" ht="6" customHeight="1" x14ac:dyDescent="0.25">
      <c r="A10" s="251"/>
      <c r="B10" s="272"/>
      <c r="C10" s="273"/>
      <c r="D10" s="270"/>
      <c r="E10" s="270"/>
      <c r="F10" s="270"/>
      <c r="G10" s="271"/>
    </row>
    <row r="11" spans="1:14" ht="46.5" customHeight="1" x14ac:dyDescent="0.25">
      <c r="A11" s="201"/>
      <c r="B11" s="363"/>
      <c r="C11" s="370" t="s">
        <v>1660</v>
      </c>
      <c r="D11" s="156"/>
      <c r="E11" s="204"/>
      <c r="F11" s="6"/>
      <c r="G11" s="25"/>
      <c r="J11" s="365"/>
      <c r="K11" s="366"/>
      <c r="L11" s="367"/>
      <c r="M11" s="264"/>
      <c r="N11" s="368"/>
    </row>
    <row r="12" spans="1:14" ht="55.2" x14ac:dyDescent="0.25">
      <c r="A12" s="201"/>
      <c r="B12" s="363"/>
      <c r="C12" s="371" t="s">
        <v>1661</v>
      </c>
      <c r="D12" s="156"/>
      <c r="E12" s="204"/>
      <c r="F12" s="6"/>
      <c r="G12" s="25"/>
      <c r="J12" s="365"/>
      <c r="K12" s="366"/>
      <c r="L12" s="367"/>
      <c r="M12" s="264"/>
      <c r="N12" s="368"/>
    </row>
    <row r="13" spans="1:14" ht="55.2" x14ac:dyDescent="0.25">
      <c r="A13" s="201"/>
      <c r="B13" s="363"/>
      <c r="C13" s="369" t="s">
        <v>1662</v>
      </c>
      <c r="D13" s="156"/>
      <c r="E13" s="204"/>
      <c r="F13" s="6"/>
      <c r="G13" s="25"/>
      <c r="J13" s="365"/>
      <c r="K13" s="366"/>
      <c r="L13" s="367"/>
      <c r="M13" s="264"/>
      <c r="N13" s="368"/>
    </row>
    <row r="14" spans="1:14" ht="55.2" x14ac:dyDescent="0.25">
      <c r="A14" s="201"/>
      <c r="B14" s="363"/>
      <c r="C14" s="369" t="s">
        <v>1663</v>
      </c>
      <c r="D14" s="156"/>
      <c r="E14" s="204"/>
      <c r="F14" s="6"/>
      <c r="G14" s="25"/>
      <c r="J14" s="365"/>
      <c r="K14" s="366"/>
      <c r="L14" s="367"/>
      <c r="M14" s="264"/>
      <c r="N14" s="368"/>
    </row>
    <row r="15" spans="1:14" ht="6.75" customHeight="1" x14ac:dyDescent="0.25">
      <c r="A15" s="201"/>
      <c r="B15" s="363"/>
      <c r="C15" s="364"/>
      <c r="D15" s="156"/>
      <c r="E15" s="204"/>
      <c r="F15" s="6"/>
      <c r="G15" s="25"/>
      <c r="J15" s="365"/>
      <c r="K15" s="366"/>
      <c r="L15" s="367"/>
      <c r="M15" s="264"/>
      <c r="N15" s="368"/>
    </row>
    <row r="16" spans="1:14" ht="17.100000000000001" customHeight="1" x14ac:dyDescent="0.25">
      <c r="A16" s="201" t="s">
        <v>707</v>
      </c>
      <c r="B16" s="202"/>
      <c r="C16" s="249" t="s">
        <v>1287</v>
      </c>
      <c r="D16" s="156" t="s">
        <v>158</v>
      </c>
      <c r="E16" s="204">
        <v>1</v>
      </c>
      <c r="F16" s="6"/>
      <c r="G16" s="25"/>
    </row>
    <row r="17" spans="1:7" ht="17.100000000000001" customHeight="1" x14ac:dyDescent="0.25">
      <c r="A17" s="201" t="s">
        <v>708</v>
      </c>
      <c r="B17" s="202"/>
      <c r="C17" s="158" t="s">
        <v>1288</v>
      </c>
      <c r="D17" s="156" t="s">
        <v>158</v>
      </c>
      <c r="E17" s="204">
        <v>2</v>
      </c>
      <c r="F17" s="6"/>
      <c r="G17" s="25"/>
    </row>
    <row r="18" spans="1:7" ht="17.100000000000001" customHeight="1" x14ac:dyDescent="0.25">
      <c r="A18" s="201" t="s">
        <v>709</v>
      </c>
      <c r="B18" s="202"/>
      <c r="C18" s="158" t="s">
        <v>1289</v>
      </c>
      <c r="D18" s="156" t="s">
        <v>158</v>
      </c>
      <c r="E18" s="204">
        <v>12</v>
      </c>
      <c r="F18" s="6"/>
      <c r="G18" s="25"/>
    </row>
    <row r="19" spans="1:7" ht="17.100000000000001" customHeight="1" x14ac:dyDescent="0.25">
      <c r="A19" s="201" t="s">
        <v>710</v>
      </c>
      <c r="B19" s="202"/>
      <c r="C19" s="158" t="s">
        <v>1290</v>
      </c>
      <c r="D19" s="156" t="s">
        <v>158</v>
      </c>
      <c r="E19" s="204">
        <v>1</v>
      </c>
      <c r="F19" s="6"/>
      <c r="G19" s="25"/>
    </row>
    <row r="20" spans="1:7" ht="17.100000000000001" customHeight="1" x14ac:dyDescent="0.25">
      <c r="A20" s="201" t="s">
        <v>711</v>
      </c>
      <c r="B20" s="202"/>
      <c r="C20" s="158" t="s">
        <v>1473</v>
      </c>
      <c r="D20" s="156" t="s">
        <v>158</v>
      </c>
      <c r="E20" s="204">
        <v>1</v>
      </c>
      <c r="F20" s="6"/>
      <c r="G20" s="25"/>
    </row>
    <row r="21" spans="1:7" ht="17.100000000000001" customHeight="1" x14ac:dyDescent="0.25">
      <c r="A21" s="201" t="s">
        <v>712</v>
      </c>
      <c r="B21" s="202"/>
      <c r="C21" s="158" t="s">
        <v>1472</v>
      </c>
      <c r="D21" s="156" t="s">
        <v>158</v>
      </c>
      <c r="E21" s="204">
        <v>4</v>
      </c>
      <c r="F21" s="6"/>
      <c r="G21" s="25"/>
    </row>
    <row r="22" spans="1:7" ht="17.100000000000001" customHeight="1" x14ac:dyDescent="0.25">
      <c r="A22" s="201" t="s">
        <v>713</v>
      </c>
      <c r="B22" s="202"/>
      <c r="C22" s="158" t="s">
        <v>1293</v>
      </c>
      <c r="D22" s="156" t="s">
        <v>158</v>
      </c>
      <c r="E22" s="204">
        <v>1</v>
      </c>
      <c r="F22" s="6"/>
      <c r="G22" s="25"/>
    </row>
    <row r="23" spans="1:7" ht="17.100000000000001" customHeight="1" x14ac:dyDescent="0.25">
      <c r="A23" s="201" t="s">
        <v>714</v>
      </c>
      <c r="B23" s="202"/>
      <c r="C23" s="158" t="s">
        <v>1291</v>
      </c>
      <c r="D23" s="156" t="s">
        <v>158</v>
      </c>
      <c r="E23" s="204">
        <v>1</v>
      </c>
      <c r="F23" s="6"/>
      <c r="G23" s="25"/>
    </row>
    <row r="24" spans="1:7" ht="17.100000000000001" customHeight="1" x14ac:dyDescent="0.25">
      <c r="A24" s="201" t="s">
        <v>715</v>
      </c>
      <c r="B24" s="202"/>
      <c r="C24" s="158" t="s">
        <v>1294</v>
      </c>
      <c r="D24" s="156" t="s">
        <v>158</v>
      </c>
      <c r="E24" s="204">
        <v>1</v>
      </c>
      <c r="F24" s="6"/>
      <c r="G24" s="25"/>
    </row>
    <row r="25" spans="1:7" ht="17.100000000000001" customHeight="1" x14ac:dyDescent="0.25">
      <c r="A25" s="201" t="s">
        <v>716</v>
      </c>
      <c r="B25" s="202"/>
      <c r="C25" s="158" t="s">
        <v>1292</v>
      </c>
      <c r="D25" s="156" t="s">
        <v>158</v>
      </c>
      <c r="E25" s="204">
        <v>1</v>
      </c>
      <c r="F25" s="6"/>
      <c r="G25" s="25"/>
    </row>
    <row r="26" spans="1:7" ht="17.100000000000001" customHeight="1" x14ac:dyDescent="0.25">
      <c r="A26" s="201" t="s">
        <v>717</v>
      </c>
      <c r="B26" s="202"/>
      <c r="C26" s="158" t="s">
        <v>1474</v>
      </c>
      <c r="D26" s="156" t="s">
        <v>158</v>
      </c>
      <c r="E26" s="204">
        <v>1</v>
      </c>
      <c r="F26" s="6"/>
      <c r="G26" s="25"/>
    </row>
    <row r="27" spans="1:7" ht="17.100000000000001" customHeight="1" x14ac:dyDescent="0.25">
      <c r="A27" s="201" t="s">
        <v>718</v>
      </c>
      <c r="B27" s="202"/>
      <c r="C27" s="158" t="s">
        <v>1295</v>
      </c>
      <c r="D27" s="156" t="s">
        <v>158</v>
      </c>
      <c r="E27" s="204">
        <v>1</v>
      </c>
      <c r="F27" s="6"/>
      <c r="G27" s="25"/>
    </row>
    <row r="28" spans="1:7" ht="17.100000000000001" customHeight="1" x14ac:dyDescent="0.25">
      <c r="A28" s="201" t="s">
        <v>719</v>
      </c>
      <c r="B28" s="202"/>
      <c r="C28" s="158" t="s">
        <v>1297</v>
      </c>
      <c r="D28" s="156" t="s">
        <v>158</v>
      </c>
      <c r="E28" s="204">
        <v>4</v>
      </c>
      <c r="F28" s="6"/>
      <c r="G28" s="25"/>
    </row>
    <row r="29" spans="1:7" ht="17.100000000000001" customHeight="1" x14ac:dyDescent="0.25">
      <c r="A29" s="201" t="s">
        <v>720</v>
      </c>
      <c r="B29" s="202"/>
      <c r="C29" s="158" t="s">
        <v>1298</v>
      </c>
      <c r="D29" s="156" t="s">
        <v>158</v>
      </c>
      <c r="E29" s="204">
        <v>1</v>
      </c>
      <c r="F29" s="6"/>
      <c r="G29" s="25"/>
    </row>
    <row r="30" spans="1:7" ht="17.100000000000001" customHeight="1" x14ac:dyDescent="0.25">
      <c r="A30" s="201" t="s">
        <v>721</v>
      </c>
      <c r="B30" s="202"/>
      <c r="C30" s="158" t="s">
        <v>1299</v>
      </c>
      <c r="D30" s="156" t="s">
        <v>158</v>
      </c>
      <c r="E30" s="204">
        <v>1</v>
      </c>
      <c r="F30" s="6"/>
      <c r="G30" s="25"/>
    </row>
    <row r="31" spans="1:7" ht="17.100000000000001" customHeight="1" x14ac:dyDescent="0.25">
      <c r="A31" s="201" t="s">
        <v>722</v>
      </c>
      <c r="B31" s="202"/>
      <c r="C31" s="158" t="s">
        <v>1300</v>
      </c>
      <c r="D31" s="156" t="s">
        <v>158</v>
      </c>
      <c r="E31" s="204">
        <v>1</v>
      </c>
      <c r="F31" s="6"/>
      <c r="G31" s="25"/>
    </row>
    <row r="32" spans="1:7" ht="17.100000000000001" customHeight="1" x14ac:dyDescent="0.25">
      <c r="A32" s="201" t="s">
        <v>723</v>
      </c>
      <c r="B32" s="202"/>
      <c r="C32" s="158" t="s">
        <v>1301</v>
      </c>
      <c r="D32" s="156" t="s">
        <v>158</v>
      </c>
      <c r="E32" s="204">
        <v>1</v>
      </c>
      <c r="F32" s="6"/>
      <c r="G32" s="25"/>
    </row>
    <row r="33" spans="1:7" ht="17.100000000000001" customHeight="1" x14ac:dyDescent="0.25">
      <c r="A33" s="201" t="s">
        <v>724</v>
      </c>
      <c r="B33" s="202"/>
      <c r="C33" s="158" t="s">
        <v>1475</v>
      </c>
      <c r="D33" s="156" t="s">
        <v>158</v>
      </c>
      <c r="E33" s="204">
        <v>1</v>
      </c>
      <c r="F33" s="6"/>
      <c r="G33" s="25"/>
    </row>
    <row r="34" spans="1:7" ht="17.100000000000001" customHeight="1" x14ac:dyDescent="0.25">
      <c r="A34" s="201" t="s">
        <v>725</v>
      </c>
      <c r="B34" s="202"/>
      <c r="C34" s="158" t="s">
        <v>1302</v>
      </c>
      <c r="D34" s="156" t="s">
        <v>158</v>
      </c>
      <c r="E34" s="204">
        <v>1</v>
      </c>
      <c r="F34" s="6"/>
      <c r="G34" s="25"/>
    </row>
    <row r="35" spans="1:7" ht="17.100000000000001" customHeight="1" x14ac:dyDescent="0.25">
      <c r="A35" s="201" t="s">
        <v>726</v>
      </c>
      <c r="B35" s="202"/>
      <c r="C35" s="158" t="s">
        <v>1311</v>
      </c>
      <c r="D35" s="156" t="s">
        <v>158</v>
      </c>
      <c r="E35" s="204">
        <v>1</v>
      </c>
      <c r="F35" s="6"/>
      <c r="G35" s="25"/>
    </row>
    <row r="36" spans="1:7" ht="17.100000000000001" customHeight="1" x14ac:dyDescent="0.25">
      <c r="A36" s="201" t="s">
        <v>727</v>
      </c>
      <c r="B36" s="202"/>
      <c r="C36" s="158" t="s">
        <v>1310</v>
      </c>
      <c r="D36" s="156" t="s">
        <v>158</v>
      </c>
      <c r="E36" s="204">
        <v>1</v>
      </c>
      <c r="F36" s="6"/>
      <c r="G36" s="25"/>
    </row>
    <row r="37" spans="1:7" ht="17.100000000000001" customHeight="1" x14ac:dyDescent="0.25">
      <c r="A37" s="201" t="s">
        <v>728</v>
      </c>
      <c r="B37" s="202"/>
      <c r="C37" s="158" t="s">
        <v>1303</v>
      </c>
      <c r="D37" s="156" t="s">
        <v>158</v>
      </c>
      <c r="E37" s="204">
        <v>5</v>
      </c>
      <c r="F37" s="6"/>
      <c r="G37" s="25"/>
    </row>
    <row r="38" spans="1:7" ht="17.100000000000001" customHeight="1" x14ac:dyDescent="0.25">
      <c r="A38" s="201" t="s">
        <v>729</v>
      </c>
      <c r="B38" s="202"/>
      <c r="C38" s="158" t="s">
        <v>1304</v>
      </c>
      <c r="D38" s="156" t="s">
        <v>158</v>
      </c>
      <c r="E38" s="204">
        <v>1</v>
      </c>
      <c r="F38" s="6"/>
      <c r="G38" s="25"/>
    </row>
    <row r="39" spans="1:7" ht="17.100000000000001" customHeight="1" x14ac:dyDescent="0.25">
      <c r="A39" s="201" t="s">
        <v>730</v>
      </c>
      <c r="B39" s="202"/>
      <c r="C39" s="158" t="s">
        <v>1309</v>
      </c>
      <c r="D39" s="156" t="s">
        <v>158</v>
      </c>
      <c r="E39" s="204">
        <v>1</v>
      </c>
      <c r="F39" s="6"/>
      <c r="G39" s="25"/>
    </row>
    <row r="40" spans="1:7" ht="17.100000000000001" customHeight="1" x14ac:dyDescent="0.25">
      <c r="A40" s="201" t="s">
        <v>731</v>
      </c>
      <c r="B40" s="202"/>
      <c r="C40" s="158" t="s">
        <v>1305</v>
      </c>
      <c r="D40" s="156" t="s">
        <v>158</v>
      </c>
      <c r="E40" s="204">
        <v>1</v>
      </c>
      <c r="F40" s="6"/>
      <c r="G40" s="25"/>
    </row>
    <row r="41" spans="1:7" ht="17.100000000000001" customHeight="1" x14ac:dyDescent="0.25">
      <c r="A41" s="201" t="s">
        <v>1296</v>
      </c>
      <c r="B41" s="202"/>
      <c r="C41" s="158" t="s">
        <v>1476</v>
      </c>
      <c r="D41" s="156" t="s">
        <v>158</v>
      </c>
      <c r="E41" s="204">
        <v>1</v>
      </c>
      <c r="F41" s="6"/>
      <c r="G41" s="25"/>
    </row>
    <row r="42" spans="1:7" ht="17.100000000000001" customHeight="1" x14ac:dyDescent="0.25">
      <c r="A42" s="201" t="s">
        <v>1306</v>
      </c>
      <c r="B42" s="202"/>
      <c r="C42" s="158" t="s">
        <v>1308</v>
      </c>
      <c r="D42" s="156" t="s">
        <v>158</v>
      </c>
      <c r="E42" s="204">
        <v>1</v>
      </c>
      <c r="F42" s="6"/>
      <c r="G42" s="25"/>
    </row>
    <row r="43" spans="1:7" ht="17.100000000000001" customHeight="1" x14ac:dyDescent="0.25">
      <c r="A43" s="201" t="s">
        <v>1307</v>
      </c>
      <c r="B43" s="202"/>
      <c r="C43" s="158" t="s">
        <v>1313</v>
      </c>
      <c r="D43" s="156" t="s">
        <v>2</v>
      </c>
      <c r="E43" s="204"/>
      <c r="F43" s="6" t="s">
        <v>1623</v>
      </c>
      <c r="G43" s="25"/>
    </row>
    <row r="44" spans="1:7" ht="17.100000000000001" customHeight="1" x14ac:dyDescent="0.25">
      <c r="A44" s="201"/>
      <c r="B44" s="202"/>
      <c r="C44" s="158"/>
      <c r="D44" s="156"/>
      <c r="E44" s="204"/>
      <c r="F44" s="6"/>
      <c r="G44" s="25"/>
    </row>
    <row r="45" spans="1:7" ht="19.5" customHeight="1" x14ac:dyDescent="0.25">
      <c r="A45" s="233">
        <v>7.2</v>
      </c>
      <c r="B45" s="234"/>
      <c r="C45" s="235" t="s">
        <v>1378</v>
      </c>
      <c r="D45" s="236"/>
      <c r="E45" s="237"/>
      <c r="F45" s="238"/>
      <c r="G45" s="239"/>
    </row>
    <row r="46" spans="1:7" ht="19.5" customHeight="1" x14ac:dyDescent="0.25">
      <c r="A46" s="252"/>
      <c r="B46" s="274"/>
      <c r="C46" s="275"/>
      <c r="D46" s="276"/>
      <c r="E46" s="277"/>
      <c r="F46" s="278"/>
      <c r="G46" s="279"/>
    </row>
    <row r="47" spans="1:7" x14ac:dyDescent="0.25">
      <c r="A47" s="201" t="s">
        <v>732</v>
      </c>
      <c r="B47" s="202"/>
      <c r="C47" s="202" t="s">
        <v>1194</v>
      </c>
      <c r="D47" s="156" t="s">
        <v>158</v>
      </c>
      <c r="E47" s="204">
        <v>1</v>
      </c>
      <c r="F47" s="6"/>
      <c r="G47" s="25"/>
    </row>
    <row r="48" spans="1:7" ht="17.100000000000001" customHeight="1" thickBot="1" x14ac:dyDescent="0.3">
      <c r="A48" s="201"/>
      <c r="B48" s="202"/>
      <c r="C48" s="158"/>
      <c r="D48" s="156"/>
      <c r="E48" s="204"/>
      <c r="F48" s="6"/>
      <c r="G48" s="25"/>
    </row>
    <row r="49" spans="1:8" ht="17.100000000000001" customHeight="1" thickBot="1" x14ac:dyDescent="0.3">
      <c r="A49" s="467">
        <v>28</v>
      </c>
      <c r="B49" s="487"/>
      <c r="C49" s="487"/>
      <c r="D49" s="487"/>
      <c r="E49" s="487"/>
      <c r="F49" s="487"/>
      <c r="G49" s="81"/>
    </row>
    <row r="50" spans="1:8" ht="17.100000000000001" customHeight="1" thickBot="1" x14ac:dyDescent="0.3">
      <c r="A50" s="431">
        <v>27</v>
      </c>
      <c r="B50" s="432"/>
      <c r="C50" s="432"/>
      <c r="D50" s="432"/>
      <c r="E50" s="432"/>
      <c r="F50" s="432"/>
      <c r="G50" s="433"/>
    </row>
    <row r="51" spans="1:8" ht="15" customHeight="1" x14ac:dyDescent="0.25">
      <c r="A51" s="141"/>
      <c r="B51" s="141"/>
      <c r="C51" s="141"/>
      <c r="D51" s="141"/>
      <c r="E51" s="143"/>
      <c r="F51" s="141"/>
      <c r="G51" s="141"/>
    </row>
    <row r="52" spans="1:8" ht="15" customHeight="1" x14ac:dyDescent="0.25">
      <c r="A52" s="141"/>
      <c r="B52" s="141"/>
      <c r="C52" s="141"/>
      <c r="D52" s="141"/>
      <c r="E52" s="143"/>
      <c r="F52" s="141"/>
      <c r="G52" s="141"/>
    </row>
    <row r="53" spans="1:8" ht="15" customHeight="1" x14ac:dyDescent="0.25">
      <c r="A53" s="141"/>
      <c r="B53" s="141"/>
      <c r="C53" s="141"/>
      <c r="D53" s="141"/>
      <c r="E53" s="143"/>
      <c r="F53" s="141"/>
      <c r="G53" s="141"/>
      <c r="H53" s="142"/>
    </row>
    <row r="54" spans="1:8" ht="15" customHeight="1" x14ac:dyDescent="0.25">
      <c r="A54" s="141"/>
      <c r="B54" s="141"/>
      <c r="C54" s="141"/>
      <c r="D54" s="141"/>
      <c r="E54" s="143"/>
      <c r="F54" s="141"/>
      <c r="G54" s="141"/>
      <c r="H54" s="142"/>
    </row>
    <row r="55" spans="1:8" ht="8.25" customHeight="1" thickBot="1" x14ac:dyDescent="0.3">
      <c r="A55" s="88"/>
      <c r="B55" s="88"/>
      <c r="C55" s="88"/>
      <c r="D55" s="88"/>
      <c r="E55" s="89"/>
      <c r="F55" s="88"/>
      <c r="G55" s="88"/>
    </row>
    <row r="56" spans="1:8" ht="24.9" customHeight="1" x14ac:dyDescent="0.25">
      <c r="A56" s="215" t="s">
        <v>2</v>
      </c>
      <c r="B56" s="217" t="s">
        <v>3</v>
      </c>
      <c r="C56" s="459" t="s">
        <v>4</v>
      </c>
      <c r="D56" s="461" t="s">
        <v>5</v>
      </c>
      <c r="E56" s="463" t="s">
        <v>6</v>
      </c>
      <c r="F56" s="465" t="s">
        <v>7</v>
      </c>
      <c r="G56" s="213" t="s">
        <v>8</v>
      </c>
    </row>
    <row r="57" spans="1:8" ht="15.75" customHeight="1" thickBot="1" x14ac:dyDescent="0.3">
      <c r="A57" s="216" t="s">
        <v>9</v>
      </c>
      <c r="B57" s="218" t="s">
        <v>10</v>
      </c>
      <c r="C57" s="460"/>
      <c r="D57" s="462"/>
      <c r="E57" s="464"/>
      <c r="F57" s="466"/>
      <c r="G57" s="214" t="s">
        <v>11</v>
      </c>
    </row>
    <row r="58" spans="1:8" ht="18" customHeight="1" x14ac:dyDescent="0.25">
      <c r="A58" s="92"/>
      <c r="B58" s="93" t="s">
        <v>12</v>
      </c>
      <c r="C58" s="94" t="s">
        <v>750</v>
      </c>
      <c r="D58" s="88"/>
      <c r="E58" s="89"/>
      <c r="F58" s="88"/>
      <c r="G58" s="95"/>
    </row>
    <row r="59" spans="1:8" ht="18" customHeight="1" thickBot="1" x14ac:dyDescent="0.3">
      <c r="A59" s="92"/>
      <c r="B59" s="93" t="s">
        <v>71</v>
      </c>
      <c r="C59" s="96" t="str">
        <f>C8</f>
        <v>Pipe work</v>
      </c>
      <c r="D59" s="88"/>
      <c r="E59" s="89"/>
      <c r="F59" s="88"/>
      <c r="G59" s="95"/>
    </row>
    <row r="60" spans="1:8" ht="21.9" customHeight="1" thickBot="1" x14ac:dyDescent="0.3">
      <c r="A60" s="189">
        <f>A50</f>
        <v>27</v>
      </c>
      <c r="B60" s="190"/>
      <c r="C60" s="191"/>
      <c r="D60" s="190"/>
      <c r="E60" s="192"/>
      <c r="F60" s="184"/>
      <c r="G60" s="81"/>
    </row>
    <row r="61" spans="1:8" ht="15" customHeight="1" x14ac:dyDescent="0.25">
      <c r="A61" s="241"/>
      <c r="B61" s="242"/>
      <c r="C61" s="243"/>
      <c r="D61" s="242"/>
      <c r="E61" s="244"/>
      <c r="F61" s="245"/>
      <c r="G61" s="246"/>
    </row>
    <row r="62" spans="1:8" ht="15" customHeight="1" x14ac:dyDescent="0.25">
      <c r="A62" s="70">
        <v>7.3</v>
      </c>
      <c r="B62" s="139"/>
      <c r="C62" s="106" t="s">
        <v>751</v>
      </c>
      <c r="D62" s="72"/>
      <c r="E62" s="140"/>
      <c r="F62" s="155"/>
      <c r="G62" s="75"/>
    </row>
    <row r="63" spans="1:8" ht="17.100000000000001" customHeight="1" x14ac:dyDescent="0.25">
      <c r="A63" s="201"/>
      <c r="B63" s="202"/>
      <c r="C63" s="203"/>
      <c r="D63" s="156"/>
      <c r="E63" s="204"/>
      <c r="F63" s="6"/>
      <c r="G63" s="25"/>
    </row>
    <row r="64" spans="1:8" ht="14.25" customHeight="1" x14ac:dyDescent="0.25">
      <c r="A64" s="201" t="s">
        <v>733</v>
      </c>
      <c r="B64" s="202"/>
      <c r="C64" s="202" t="s">
        <v>1621</v>
      </c>
      <c r="D64" s="156" t="s">
        <v>158</v>
      </c>
      <c r="E64" s="204">
        <v>3</v>
      </c>
      <c r="F64" s="6"/>
      <c r="G64" s="25"/>
    </row>
    <row r="65" spans="1:7" ht="17.100000000000001" customHeight="1" x14ac:dyDescent="0.25">
      <c r="A65" s="201" t="s">
        <v>734</v>
      </c>
      <c r="B65" s="202"/>
      <c r="C65" s="202" t="s">
        <v>1191</v>
      </c>
      <c r="D65" s="156" t="s">
        <v>158</v>
      </c>
      <c r="E65" s="204">
        <v>2</v>
      </c>
      <c r="F65" s="6"/>
      <c r="G65" s="25"/>
    </row>
    <row r="66" spans="1:7" ht="17.100000000000001" customHeight="1" x14ac:dyDescent="0.25">
      <c r="A66" s="201" t="s">
        <v>735</v>
      </c>
      <c r="B66" s="202"/>
      <c r="C66" s="202" t="s">
        <v>1192</v>
      </c>
      <c r="D66" s="156" t="s">
        <v>158</v>
      </c>
      <c r="E66" s="204">
        <v>1</v>
      </c>
      <c r="F66" s="6"/>
      <c r="G66" s="25"/>
    </row>
    <row r="67" spans="1:7" ht="17.100000000000001" customHeight="1" x14ac:dyDescent="0.25">
      <c r="A67" s="201" t="s">
        <v>736</v>
      </c>
      <c r="B67" s="202"/>
      <c r="C67" s="202" t="s">
        <v>1193</v>
      </c>
      <c r="D67" s="156" t="s">
        <v>158</v>
      </c>
      <c r="E67" s="204">
        <v>1</v>
      </c>
      <c r="F67" s="6"/>
      <c r="G67" s="25"/>
    </row>
    <row r="68" spans="1:7" ht="17.100000000000001" customHeight="1" x14ac:dyDescent="0.25">
      <c r="A68" s="201" t="s">
        <v>737</v>
      </c>
      <c r="B68" s="202"/>
      <c r="C68" s="202" t="s">
        <v>1196</v>
      </c>
      <c r="D68" s="156" t="s">
        <v>158</v>
      </c>
      <c r="E68" s="204">
        <v>3</v>
      </c>
      <c r="F68" s="6"/>
      <c r="G68" s="25"/>
    </row>
    <row r="69" spans="1:7" ht="17.100000000000001" customHeight="1" x14ac:dyDescent="0.25">
      <c r="A69" s="201" t="s">
        <v>738</v>
      </c>
      <c r="B69" s="202"/>
      <c r="C69" s="202" t="s">
        <v>1195</v>
      </c>
      <c r="D69" s="156" t="s">
        <v>158</v>
      </c>
      <c r="E69" s="204">
        <v>3</v>
      </c>
      <c r="F69" s="6"/>
      <c r="G69" s="25"/>
    </row>
    <row r="70" spans="1:7" ht="17.100000000000001" customHeight="1" x14ac:dyDescent="0.25">
      <c r="A70" s="201" t="s">
        <v>739</v>
      </c>
      <c r="B70" s="202"/>
      <c r="C70" s="202" t="s">
        <v>1261</v>
      </c>
      <c r="D70" s="156" t="s">
        <v>158</v>
      </c>
      <c r="E70" s="204">
        <v>3</v>
      </c>
      <c r="F70" s="6"/>
      <c r="G70" s="25"/>
    </row>
    <row r="71" spans="1:7" ht="17.100000000000001" customHeight="1" x14ac:dyDescent="0.25">
      <c r="A71" s="201" t="s">
        <v>740</v>
      </c>
      <c r="B71" s="202"/>
      <c r="C71" s="202" t="s">
        <v>1262</v>
      </c>
      <c r="D71" s="156" t="s">
        <v>158</v>
      </c>
      <c r="E71" s="204">
        <v>3</v>
      </c>
      <c r="F71" s="6"/>
      <c r="G71" s="25"/>
    </row>
    <row r="72" spans="1:7" ht="17.100000000000001" customHeight="1" x14ac:dyDescent="0.25">
      <c r="A72" s="201" t="s">
        <v>741</v>
      </c>
      <c r="B72" s="202"/>
      <c r="C72" s="202" t="s">
        <v>1197</v>
      </c>
      <c r="D72" s="156" t="s">
        <v>158</v>
      </c>
      <c r="E72" s="204">
        <v>3</v>
      </c>
      <c r="F72" s="6"/>
      <c r="G72" s="25"/>
    </row>
    <row r="73" spans="1:7" ht="17.100000000000001" customHeight="1" x14ac:dyDescent="0.25">
      <c r="A73" s="201" t="s">
        <v>742</v>
      </c>
      <c r="B73" s="202"/>
      <c r="C73" s="250" t="s">
        <v>1477</v>
      </c>
      <c r="D73" s="156" t="s">
        <v>158</v>
      </c>
      <c r="E73" s="204">
        <v>3</v>
      </c>
      <c r="F73" s="6"/>
      <c r="G73" s="25"/>
    </row>
    <row r="74" spans="1:7" ht="17.100000000000001" customHeight="1" x14ac:dyDescent="0.25">
      <c r="A74" s="201" t="s">
        <v>743</v>
      </c>
      <c r="B74" s="202"/>
      <c r="C74" s="202" t="s">
        <v>1478</v>
      </c>
      <c r="D74" s="156" t="s">
        <v>158</v>
      </c>
      <c r="E74" s="204">
        <v>3</v>
      </c>
      <c r="F74" s="6"/>
      <c r="G74" s="25"/>
    </row>
    <row r="75" spans="1:7" ht="17.100000000000001" customHeight="1" x14ac:dyDescent="0.25">
      <c r="A75" s="201" t="s">
        <v>744</v>
      </c>
      <c r="B75" s="202"/>
      <c r="C75" s="202" t="s">
        <v>1198</v>
      </c>
      <c r="D75" s="156" t="s">
        <v>158</v>
      </c>
      <c r="E75" s="204">
        <v>4</v>
      </c>
      <c r="F75" s="6"/>
      <c r="G75" s="25"/>
    </row>
    <row r="76" spans="1:7" ht="17.100000000000001" customHeight="1" x14ac:dyDescent="0.25">
      <c r="A76" s="201" t="s">
        <v>745</v>
      </c>
      <c r="B76" s="202"/>
      <c r="C76" s="202" t="s">
        <v>1199</v>
      </c>
      <c r="D76" s="156" t="s">
        <v>158</v>
      </c>
      <c r="E76" s="204">
        <v>3</v>
      </c>
      <c r="F76" s="6"/>
      <c r="G76" s="25"/>
    </row>
    <row r="77" spans="1:7" ht="17.100000000000001" customHeight="1" x14ac:dyDescent="0.25">
      <c r="A77" s="201" t="s">
        <v>746</v>
      </c>
      <c r="B77" s="202"/>
      <c r="C77" s="202" t="s">
        <v>1263</v>
      </c>
      <c r="D77" s="156" t="s">
        <v>158</v>
      </c>
      <c r="E77" s="204">
        <v>4</v>
      </c>
      <c r="F77" s="6"/>
      <c r="G77" s="25"/>
    </row>
    <row r="78" spans="1:7" ht="17.100000000000001" customHeight="1" x14ac:dyDescent="0.25">
      <c r="A78" s="201" t="s">
        <v>747</v>
      </c>
      <c r="B78" s="202"/>
      <c r="C78" s="202" t="s">
        <v>1622</v>
      </c>
      <c r="D78" s="156" t="s">
        <v>158</v>
      </c>
      <c r="E78" s="204">
        <v>4</v>
      </c>
      <c r="F78" s="6"/>
      <c r="G78" s="25"/>
    </row>
    <row r="79" spans="1:7" ht="17.100000000000001" customHeight="1" x14ac:dyDescent="0.25">
      <c r="A79" s="201" t="s">
        <v>748</v>
      </c>
      <c r="B79" s="202"/>
      <c r="C79" s="202" t="s">
        <v>1200</v>
      </c>
      <c r="D79" s="156" t="s">
        <v>158</v>
      </c>
      <c r="E79" s="204">
        <v>3</v>
      </c>
      <c r="F79" s="6"/>
      <c r="G79" s="25"/>
    </row>
    <row r="80" spans="1:7" ht="17.100000000000001" customHeight="1" x14ac:dyDescent="0.25">
      <c r="A80" s="201" t="s">
        <v>749</v>
      </c>
      <c r="B80" s="202"/>
      <c r="C80" s="202" t="s">
        <v>1201</v>
      </c>
      <c r="D80" s="156" t="s">
        <v>158</v>
      </c>
      <c r="E80" s="204">
        <v>2</v>
      </c>
      <c r="F80" s="6"/>
      <c r="G80" s="25"/>
    </row>
    <row r="81" spans="1:7" ht="17.100000000000001" customHeight="1" x14ac:dyDescent="0.25">
      <c r="A81" s="201" t="s">
        <v>1312</v>
      </c>
      <c r="B81" s="202"/>
      <c r="C81" s="158" t="s">
        <v>1374</v>
      </c>
      <c r="D81" s="156" t="s">
        <v>2</v>
      </c>
      <c r="E81" s="204"/>
      <c r="F81" s="6" t="s">
        <v>1623</v>
      </c>
      <c r="G81" s="25"/>
    </row>
    <row r="82" spans="1:7" ht="17.100000000000001" customHeight="1" x14ac:dyDescent="0.25">
      <c r="A82" s="201"/>
      <c r="B82" s="202"/>
      <c r="C82" s="203"/>
      <c r="D82" s="156"/>
      <c r="E82" s="204"/>
      <c r="F82" s="6"/>
      <c r="G82" s="25"/>
    </row>
    <row r="83" spans="1:7" ht="17.100000000000001" customHeight="1" x14ac:dyDescent="0.25">
      <c r="A83" s="201"/>
      <c r="B83" s="202"/>
      <c r="C83" s="203" t="s">
        <v>1376</v>
      </c>
      <c r="D83" s="156"/>
      <c r="E83" s="204"/>
      <c r="F83" s="6"/>
      <c r="G83" s="25"/>
    </row>
    <row r="84" spans="1:7" ht="17.100000000000001" customHeight="1" x14ac:dyDescent="0.25">
      <c r="A84" s="201"/>
      <c r="B84" s="202"/>
      <c r="C84" s="158" t="s">
        <v>1314</v>
      </c>
      <c r="D84" s="156"/>
      <c r="E84" s="204"/>
      <c r="F84" s="6"/>
      <c r="G84" s="25"/>
    </row>
    <row r="85" spans="1:7" ht="17.100000000000001" customHeight="1" x14ac:dyDescent="0.25">
      <c r="A85" s="201" t="s">
        <v>752</v>
      </c>
      <c r="B85" s="202"/>
      <c r="C85" s="158" t="s">
        <v>1315</v>
      </c>
      <c r="D85" s="156" t="s">
        <v>158</v>
      </c>
      <c r="E85" s="204">
        <v>1</v>
      </c>
      <c r="F85" s="6"/>
      <c r="G85" s="25"/>
    </row>
    <row r="86" spans="1:7" ht="17.100000000000001" customHeight="1" x14ac:dyDescent="0.25">
      <c r="A86" s="201" t="s">
        <v>753</v>
      </c>
      <c r="B86" s="202"/>
      <c r="C86" s="158" t="s">
        <v>1316</v>
      </c>
      <c r="D86" s="156" t="s">
        <v>158</v>
      </c>
      <c r="E86" s="204">
        <v>1</v>
      </c>
      <c r="F86" s="6"/>
      <c r="G86" s="25"/>
    </row>
    <row r="87" spans="1:7" ht="17.100000000000001" customHeight="1" x14ac:dyDescent="0.25">
      <c r="A87" s="201" t="s">
        <v>754</v>
      </c>
      <c r="B87" s="202"/>
      <c r="C87" s="158" t="s">
        <v>1317</v>
      </c>
      <c r="D87" s="156" t="s">
        <v>158</v>
      </c>
      <c r="E87" s="204">
        <f>4+9</f>
        <v>13</v>
      </c>
      <c r="F87" s="6"/>
      <c r="G87" s="25"/>
    </row>
    <row r="88" spans="1:7" ht="17.100000000000001" customHeight="1" x14ac:dyDescent="0.25">
      <c r="A88" s="201" t="s">
        <v>755</v>
      </c>
      <c r="B88" s="202"/>
      <c r="C88" s="158" t="s">
        <v>1319</v>
      </c>
      <c r="D88" s="156" t="s">
        <v>158</v>
      </c>
      <c r="E88" s="204">
        <v>1</v>
      </c>
      <c r="F88" s="6"/>
      <c r="G88" s="25"/>
    </row>
    <row r="89" spans="1:7" ht="17.100000000000001" customHeight="1" x14ac:dyDescent="0.25">
      <c r="A89" s="201"/>
      <c r="B89" s="202"/>
      <c r="C89" s="158"/>
      <c r="D89" s="156"/>
      <c r="E89" s="204"/>
      <c r="F89" s="6"/>
      <c r="G89" s="25"/>
    </row>
    <row r="90" spans="1:7" ht="17.100000000000001" customHeight="1" x14ac:dyDescent="0.25">
      <c r="A90" s="201"/>
      <c r="B90" s="202"/>
      <c r="C90" s="158" t="s">
        <v>1327</v>
      </c>
      <c r="D90" s="156"/>
      <c r="E90" s="204"/>
      <c r="F90" s="6"/>
      <c r="G90" s="25"/>
    </row>
    <row r="91" spans="1:7" ht="17.100000000000001" customHeight="1" x14ac:dyDescent="0.25">
      <c r="A91" s="201" t="s">
        <v>1364</v>
      </c>
      <c r="B91" s="202"/>
      <c r="C91" s="158" t="s">
        <v>1318</v>
      </c>
      <c r="D91" s="156" t="s">
        <v>158</v>
      </c>
      <c r="E91" s="204">
        <v>1</v>
      </c>
      <c r="F91" s="6"/>
      <c r="G91" s="25"/>
    </row>
    <row r="92" spans="1:7" ht="17.100000000000001" customHeight="1" x14ac:dyDescent="0.25">
      <c r="A92" s="201" t="s">
        <v>1365</v>
      </c>
      <c r="B92" s="202"/>
      <c r="C92" s="158" t="s">
        <v>1479</v>
      </c>
      <c r="D92" s="156" t="s">
        <v>158</v>
      </c>
      <c r="E92" s="204">
        <v>4</v>
      </c>
      <c r="F92" s="6"/>
      <c r="G92" s="25"/>
    </row>
    <row r="93" spans="1:7" ht="17.100000000000001" customHeight="1" x14ac:dyDescent="0.25">
      <c r="A93" s="201" t="s">
        <v>1366</v>
      </c>
      <c r="B93" s="202"/>
      <c r="C93" s="158" t="s">
        <v>1320</v>
      </c>
      <c r="D93" s="156" t="s">
        <v>158</v>
      </c>
      <c r="E93" s="204">
        <v>1</v>
      </c>
      <c r="F93" s="6"/>
      <c r="G93" s="25"/>
    </row>
    <row r="94" spans="1:7" ht="17.100000000000001" customHeight="1" x14ac:dyDescent="0.25">
      <c r="A94" s="201" t="s">
        <v>1367</v>
      </c>
      <c r="B94" s="202"/>
      <c r="C94" s="158" t="s">
        <v>1321</v>
      </c>
      <c r="D94" s="156" t="s">
        <v>158</v>
      </c>
      <c r="E94" s="204">
        <v>1</v>
      </c>
      <c r="F94" s="6"/>
      <c r="G94" s="25"/>
    </row>
    <row r="95" spans="1:7" ht="17.100000000000001" customHeight="1" x14ac:dyDescent="0.25">
      <c r="A95" s="201" t="s">
        <v>1368</v>
      </c>
      <c r="B95" s="202"/>
      <c r="C95" s="158" t="s">
        <v>1322</v>
      </c>
      <c r="D95" s="156" t="s">
        <v>158</v>
      </c>
      <c r="E95" s="204">
        <v>1</v>
      </c>
      <c r="F95" s="6"/>
      <c r="G95" s="25"/>
    </row>
    <row r="96" spans="1:7" ht="17.100000000000001" customHeight="1" x14ac:dyDescent="0.25">
      <c r="A96" s="201" t="s">
        <v>756</v>
      </c>
      <c r="B96" s="202"/>
      <c r="C96" s="158" t="s">
        <v>1323</v>
      </c>
      <c r="D96" s="156" t="s">
        <v>158</v>
      </c>
      <c r="E96" s="204">
        <v>1</v>
      </c>
      <c r="F96" s="6"/>
      <c r="G96" s="25"/>
    </row>
    <row r="97" spans="1:7" ht="17.100000000000001" customHeight="1" x14ac:dyDescent="0.25">
      <c r="A97" s="201" t="s">
        <v>757</v>
      </c>
      <c r="B97" s="202"/>
      <c r="C97" s="158" t="s">
        <v>1324</v>
      </c>
      <c r="D97" s="156" t="s">
        <v>158</v>
      </c>
      <c r="E97" s="204">
        <v>1</v>
      </c>
      <c r="F97" s="6"/>
      <c r="G97" s="25"/>
    </row>
    <row r="98" spans="1:7" ht="17.100000000000001" customHeight="1" x14ac:dyDescent="0.25">
      <c r="A98" s="201" t="s">
        <v>758</v>
      </c>
      <c r="B98" s="202"/>
      <c r="C98" s="158" t="s">
        <v>1325</v>
      </c>
      <c r="D98" s="156" t="s">
        <v>158</v>
      </c>
      <c r="E98" s="204">
        <v>1</v>
      </c>
      <c r="F98" s="6"/>
      <c r="G98" s="25"/>
    </row>
    <row r="99" spans="1:7" ht="17.100000000000001" customHeight="1" x14ac:dyDescent="0.25">
      <c r="A99" s="201" t="s">
        <v>759</v>
      </c>
      <c r="B99" s="202"/>
      <c r="C99" s="158" t="s">
        <v>1326</v>
      </c>
      <c r="D99" s="156" t="s">
        <v>158</v>
      </c>
      <c r="E99" s="204">
        <v>1</v>
      </c>
      <c r="F99" s="6"/>
      <c r="G99" s="25"/>
    </row>
    <row r="100" spans="1:7" ht="17.100000000000001" customHeight="1" x14ac:dyDescent="0.25">
      <c r="A100" s="201" t="s">
        <v>760</v>
      </c>
      <c r="B100" s="202"/>
      <c r="C100" s="158" t="s">
        <v>1328</v>
      </c>
      <c r="D100" s="156" t="s">
        <v>158</v>
      </c>
      <c r="E100" s="204">
        <v>1</v>
      </c>
      <c r="F100" s="6"/>
      <c r="G100" s="25"/>
    </row>
    <row r="101" spans="1:7" ht="17.100000000000001" customHeight="1" x14ac:dyDescent="0.25">
      <c r="A101" s="201" t="s">
        <v>761</v>
      </c>
      <c r="B101" s="202"/>
      <c r="C101" s="158" t="s">
        <v>1329</v>
      </c>
      <c r="D101" s="156" t="s">
        <v>158</v>
      </c>
      <c r="E101" s="204">
        <v>4</v>
      </c>
      <c r="F101" s="6"/>
      <c r="G101" s="25"/>
    </row>
    <row r="102" spans="1:7" ht="17.100000000000001" customHeight="1" x14ac:dyDescent="0.25">
      <c r="A102" s="201" t="s">
        <v>762</v>
      </c>
      <c r="B102" s="202"/>
      <c r="C102" s="158" t="s">
        <v>1330</v>
      </c>
      <c r="D102" s="156" t="s">
        <v>158</v>
      </c>
      <c r="E102" s="204">
        <v>1</v>
      </c>
      <c r="F102" s="6"/>
      <c r="G102" s="25"/>
    </row>
    <row r="103" spans="1:7" ht="17.100000000000001" customHeight="1" x14ac:dyDescent="0.25">
      <c r="A103" s="201" t="s">
        <v>763</v>
      </c>
      <c r="B103" s="202"/>
      <c r="C103" s="158" t="s">
        <v>1331</v>
      </c>
      <c r="D103" s="156" t="s">
        <v>158</v>
      </c>
      <c r="E103" s="204">
        <v>1</v>
      </c>
      <c r="F103" s="6"/>
      <c r="G103" s="25"/>
    </row>
    <row r="104" spans="1:7" ht="17.100000000000001" customHeight="1" x14ac:dyDescent="0.25">
      <c r="A104" s="201" t="s">
        <v>764</v>
      </c>
      <c r="B104" s="202"/>
      <c r="C104" s="158" t="s">
        <v>1332</v>
      </c>
      <c r="D104" s="156" t="s">
        <v>158</v>
      </c>
      <c r="E104" s="204">
        <v>1</v>
      </c>
      <c r="F104" s="6"/>
      <c r="G104" s="25"/>
    </row>
    <row r="105" spans="1:7" ht="17.100000000000001" customHeight="1" x14ac:dyDescent="0.25">
      <c r="A105" s="201"/>
      <c r="B105" s="202"/>
      <c r="C105" s="158"/>
      <c r="D105" s="156"/>
      <c r="E105" s="204"/>
      <c r="F105" s="6"/>
      <c r="G105" s="25"/>
    </row>
    <row r="106" spans="1:7" ht="17.100000000000001" customHeight="1" x14ac:dyDescent="0.25">
      <c r="A106" s="201"/>
      <c r="B106" s="202"/>
      <c r="C106" s="158" t="s">
        <v>1357</v>
      </c>
      <c r="D106" s="156"/>
      <c r="E106" s="204"/>
      <c r="F106" s="6"/>
      <c r="G106" s="25"/>
    </row>
    <row r="107" spans="1:7" ht="17.100000000000001" customHeight="1" x14ac:dyDescent="0.25">
      <c r="A107" s="201" t="s">
        <v>765</v>
      </c>
      <c r="B107" s="202"/>
      <c r="C107" s="158" t="s">
        <v>1333</v>
      </c>
      <c r="D107" s="156" t="s">
        <v>158</v>
      </c>
      <c r="E107" s="204">
        <v>1</v>
      </c>
      <c r="F107" s="6"/>
      <c r="G107" s="25"/>
    </row>
    <row r="108" spans="1:7" ht="17.100000000000001" customHeight="1" x14ac:dyDescent="0.25">
      <c r="A108" s="201" t="s">
        <v>766</v>
      </c>
      <c r="B108" s="202"/>
      <c r="C108" s="158" t="s">
        <v>1334</v>
      </c>
      <c r="D108" s="156" t="s">
        <v>158</v>
      </c>
      <c r="E108" s="204">
        <v>1</v>
      </c>
      <c r="F108" s="6"/>
      <c r="G108" s="25"/>
    </row>
    <row r="109" spans="1:7" ht="17.100000000000001" customHeight="1" x14ac:dyDescent="0.25">
      <c r="A109" s="201" t="s">
        <v>767</v>
      </c>
      <c r="B109" s="202"/>
      <c r="C109" s="158" t="s">
        <v>1335</v>
      </c>
      <c r="D109" s="156" t="s">
        <v>158</v>
      </c>
      <c r="E109" s="204">
        <v>1</v>
      </c>
      <c r="F109" s="6"/>
      <c r="G109" s="25"/>
    </row>
    <row r="110" spans="1:7" ht="17.100000000000001" customHeight="1" x14ac:dyDescent="0.25">
      <c r="A110" s="201" t="s">
        <v>768</v>
      </c>
      <c r="B110" s="202"/>
      <c r="C110" s="158" t="s">
        <v>1336</v>
      </c>
      <c r="D110" s="156" t="s">
        <v>158</v>
      </c>
      <c r="E110" s="204">
        <v>1</v>
      </c>
      <c r="F110" s="6"/>
      <c r="G110" s="25"/>
    </row>
    <row r="111" spans="1:7" ht="17.100000000000001" customHeight="1" x14ac:dyDescent="0.25">
      <c r="A111" s="201" t="s">
        <v>769</v>
      </c>
      <c r="B111" s="202"/>
      <c r="C111" s="158" t="s">
        <v>1337</v>
      </c>
      <c r="D111" s="156" t="s">
        <v>158</v>
      </c>
      <c r="E111" s="204">
        <v>1</v>
      </c>
      <c r="F111" s="6"/>
      <c r="G111" s="25"/>
    </row>
    <row r="112" spans="1:7" ht="17.100000000000001" customHeight="1" x14ac:dyDescent="0.25">
      <c r="A112" s="201" t="s">
        <v>770</v>
      </c>
      <c r="B112" s="202"/>
      <c r="C112" s="158" t="s">
        <v>1340</v>
      </c>
      <c r="D112" s="156" t="s">
        <v>158</v>
      </c>
      <c r="E112" s="204">
        <v>1</v>
      </c>
      <c r="F112" s="6"/>
      <c r="G112" s="25"/>
    </row>
    <row r="113" spans="1:8" ht="17.100000000000001" customHeight="1" thickBot="1" x14ac:dyDescent="0.3">
      <c r="A113" s="201"/>
      <c r="B113" s="202"/>
      <c r="C113" s="158"/>
      <c r="D113" s="156"/>
      <c r="E113" s="204"/>
      <c r="F113" s="6"/>
      <c r="G113" s="25"/>
    </row>
    <row r="114" spans="1:8" ht="17.100000000000001" customHeight="1" thickBot="1" x14ac:dyDescent="0.3">
      <c r="A114" s="467">
        <f>A49+1</f>
        <v>29</v>
      </c>
      <c r="B114" s="468"/>
      <c r="C114" s="468"/>
      <c r="D114" s="468"/>
      <c r="E114" s="468"/>
      <c r="F114" s="469"/>
      <c r="G114" s="81"/>
    </row>
    <row r="115" spans="1:8" ht="18" thickBot="1" x14ac:dyDescent="0.3">
      <c r="A115" s="488">
        <f>A50+1</f>
        <v>28</v>
      </c>
      <c r="B115" s="489"/>
      <c r="C115" s="489"/>
      <c r="D115" s="489"/>
      <c r="E115" s="489"/>
      <c r="F115" s="489"/>
      <c r="G115" s="490"/>
    </row>
    <row r="116" spans="1:8" ht="15" customHeight="1" x14ac:dyDescent="0.25">
      <c r="A116" s="141"/>
      <c r="B116" s="141"/>
      <c r="C116" s="141"/>
      <c r="D116" s="141"/>
      <c r="E116" s="143"/>
      <c r="F116" s="141"/>
      <c r="G116" s="141"/>
    </row>
    <row r="117" spans="1:8" ht="15" customHeight="1" x14ac:dyDescent="0.25">
      <c r="A117" s="141"/>
      <c r="B117" s="141"/>
      <c r="C117" s="141"/>
      <c r="D117" s="141"/>
      <c r="E117" s="143"/>
      <c r="F117" s="141"/>
      <c r="G117" s="141"/>
    </row>
    <row r="118" spans="1:8" ht="15" customHeight="1" x14ac:dyDescent="0.25">
      <c r="A118" s="141"/>
      <c r="B118" s="141"/>
      <c r="C118" s="141"/>
      <c r="D118" s="141"/>
      <c r="E118" s="143"/>
      <c r="F118" s="141"/>
      <c r="G118" s="141"/>
      <c r="H118" s="142"/>
    </row>
    <row r="119" spans="1:8" ht="15" customHeight="1" x14ac:dyDescent="0.25">
      <c r="A119" s="141"/>
      <c r="B119" s="141"/>
      <c r="C119" s="141"/>
      <c r="D119" s="141"/>
      <c r="E119" s="143"/>
      <c r="F119" s="141"/>
      <c r="G119" s="141"/>
      <c r="H119" s="142"/>
    </row>
    <row r="120" spans="1:8" ht="24.9" customHeight="1" thickBot="1" x14ac:dyDescent="0.3">
      <c r="A120" s="88"/>
      <c r="B120" s="88"/>
      <c r="C120" s="88"/>
      <c r="D120" s="88"/>
      <c r="E120" s="147"/>
      <c r="F120" s="88"/>
      <c r="G120" s="88"/>
    </row>
    <row r="121" spans="1:8" ht="24.9" customHeight="1" x14ac:dyDescent="0.25">
      <c r="A121" s="215" t="s">
        <v>2</v>
      </c>
      <c r="B121" s="217" t="s">
        <v>3</v>
      </c>
      <c r="C121" s="459" t="s">
        <v>4</v>
      </c>
      <c r="D121" s="461" t="s">
        <v>5</v>
      </c>
      <c r="E121" s="463" t="s">
        <v>6</v>
      </c>
      <c r="F121" s="465" t="s">
        <v>7</v>
      </c>
      <c r="G121" s="213" t="s">
        <v>8</v>
      </c>
    </row>
    <row r="122" spans="1:8" ht="15.6" thickBot="1" x14ac:dyDescent="0.3">
      <c r="A122" s="216" t="s">
        <v>9</v>
      </c>
      <c r="B122" s="218" t="s">
        <v>10</v>
      </c>
      <c r="C122" s="460"/>
      <c r="D122" s="462"/>
      <c r="E122" s="464"/>
      <c r="F122" s="466"/>
      <c r="G122" s="214" t="s">
        <v>11</v>
      </c>
    </row>
    <row r="123" spans="1:8" ht="18" customHeight="1" x14ac:dyDescent="0.25">
      <c r="A123" s="92"/>
      <c r="B123" s="93" t="s">
        <v>12</v>
      </c>
      <c r="C123" s="94" t="s">
        <v>750</v>
      </c>
      <c r="D123" s="148"/>
      <c r="E123" s="147"/>
      <c r="F123" s="88"/>
      <c r="G123" s="149"/>
    </row>
    <row r="124" spans="1:8" ht="18" customHeight="1" thickBot="1" x14ac:dyDescent="0.3">
      <c r="A124" s="92"/>
      <c r="B124" s="93" t="s">
        <v>71</v>
      </c>
      <c r="C124" s="96" t="str">
        <f>C59</f>
        <v>Pipe work</v>
      </c>
      <c r="D124" s="88"/>
      <c r="E124" s="147"/>
      <c r="F124" s="88"/>
      <c r="G124" s="95"/>
    </row>
    <row r="125" spans="1:8" ht="21.9" customHeight="1" thickBot="1" x14ac:dyDescent="0.3">
      <c r="A125" s="479">
        <f>A115</f>
        <v>28</v>
      </c>
      <c r="B125" s="480"/>
      <c r="C125" s="480"/>
      <c r="D125" s="397"/>
      <c r="E125" s="397"/>
      <c r="F125" s="398"/>
      <c r="G125" s="81"/>
    </row>
    <row r="126" spans="1:8" ht="15" customHeight="1" x14ac:dyDescent="0.25">
      <c r="A126" s="372">
        <v>7.3</v>
      </c>
      <c r="B126" s="387"/>
      <c r="C126" s="388" t="s">
        <v>751</v>
      </c>
      <c r="D126" s="374"/>
      <c r="E126" s="396"/>
      <c r="F126" s="390"/>
      <c r="G126" s="180"/>
    </row>
    <row r="127" spans="1:8" ht="17.100000000000001" customHeight="1" x14ac:dyDescent="0.25">
      <c r="A127" s="201"/>
      <c r="B127" s="202"/>
      <c r="C127" s="158"/>
      <c r="D127" s="156"/>
      <c r="E127" s="204"/>
      <c r="F127" s="6"/>
      <c r="G127" s="25"/>
    </row>
    <row r="128" spans="1:8" ht="17.100000000000001" customHeight="1" x14ac:dyDescent="0.25">
      <c r="A128" s="201" t="s">
        <v>1338</v>
      </c>
      <c r="B128" s="202"/>
      <c r="C128" s="158" t="s">
        <v>1341</v>
      </c>
      <c r="D128" s="156" t="s">
        <v>158</v>
      </c>
      <c r="E128" s="204">
        <v>2</v>
      </c>
      <c r="F128" s="6"/>
      <c r="G128" s="25"/>
    </row>
    <row r="129" spans="1:7" ht="17.100000000000001" customHeight="1" x14ac:dyDescent="0.25">
      <c r="A129" s="201" t="s">
        <v>1339</v>
      </c>
      <c r="B129" s="202"/>
      <c r="C129" s="158" t="s">
        <v>1342</v>
      </c>
      <c r="D129" s="156" t="s">
        <v>158</v>
      </c>
      <c r="E129" s="204">
        <v>2</v>
      </c>
      <c r="F129" s="6"/>
      <c r="G129" s="25"/>
    </row>
    <row r="130" spans="1:7" ht="17.100000000000001" customHeight="1" x14ac:dyDescent="0.25">
      <c r="A130" s="201" t="s">
        <v>771</v>
      </c>
      <c r="B130" s="202"/>
      <c r="C130" s="158" t="s">
        <v>1343</v>
      </c>
      <c r="D130" s="156" t="s">
        <v>158</v>
      </c>
      <c r="E130" s="204">
        <v>1</v>
      </c>
      <c r="F130" s="6"/>
      <c r="G130" s="25"/>
    </row>
    <row r="131" spans="1:7" ht="17.100000000000001" customHeight="1" x14ac:dyDescent="0.25">
      <c r="A131" s="201" t="s">
        <v>772</v>
      </c>
      <c r="B131" s="202"/>
      <c r="C131" s="158" t="s">
        <v>1344</v>
      </c>
      <c r="D131" s="156" t="s">
        <v>158</v>
      </c>
      <c r="E131" s="204">
        <v>1</v>
      </c>
      <c r="F131" s="6"/>
      <c r="G131" s="25"/>
    </row>
    <row r="132" spans="1:7" ht="17.100000000000001" customHeight="1" x14ac:dyDescent="0.25">
      <c r="A132" s="201" t="s">
        <v>773</v>
      </c>
      <c r="B132" s="202"/>
      <c r="C132" s="158" t="s">
        <v>1345</v>
      </c>
      <c r="D132" s="156" t="s">
        <v>158</v>
      </c>
      <c r="E132" s="204">
        <v>1</v>
      </c>
      <c r="F132" s="6"/>
      <c r="G132" s="25"/>
    </row>
    <row r="133" spans="1:7" ht="17.100000000000001" customHeight="1" x14ac:dyDescent="0.25">
      <c r="A133" s="201" t="s">
        <v>774</v>
      </c>
      <c r="B133" s="202"/>
      <c r="C133" s="158" t="s">
        <v>1346</v>
      </c>
      <c r="D133" s="156" t="s">
        <v>158</v>
      </c>
      <c r="E133" s="204">
        <v>1</v>
      </c>
      <c r="F133" s="6"/>
      <c r="G133" s="25"/>
    </row>
    <row r="134" spans="1:7" ht="17.100000000000001" customHeight="1" x14ac:dyDescent="0.25">
      <c r="A134" s="201" t="s">
        <v>775</v>
      </c>
      <c r="B134" s="202"/>
      <c r="C134" s="158" t="s">
        <v>1347</v>
      </c>
      <c r="D134" s="156" t="s">
        <v>158</v>
      </c>
      <c r="E134" s="204">
        <v>2</v>
      </c>
      <c r="F134" s="6"/>
      <c r="G134" s="25"/>
    </row>
    <row r="135" spans="1:7" ht="17.100000000000001" customHeight="1" x14ac:dyDescent="0.25">
      <c r="A135" s="201" t="s">
        <v>776</v>
      </c>
      <c r="B135" s="202"/>
      <c r="C135" s="158" t="s">
        <v>1480</v>
      </c>
      <c r="D135" s="156" t="s">
        <v>158</v>
      </c>
      <c r="E135" s="204">
        <v>1</v>
      </c>
      <c r="F135" s="6"/>
      <c r="G135" s="25"/>
    </row>
    <row r="136" spans="1:7" ht="17.100000000000001" customHeight="1" x14ac:dyDescent="0.25">
      <c r="A136" s="201" t="s">
        <v>777</v>
      </c>
      <c r="B136" s="202"/>
      <c r="C136" s="158" t="s">
        <v>1348</v>
      </c>
      <c r="D136" s="156" t="s">
        <v>158</v>
      </c>
      <c r="E136" s="204">
        <v>1</v>
      </c>
      <c r="F136" s="6"/>
      <c r="G136" s="25"/>
    </row>
    <row r="137" spans="1:7" ht="17.100000000000001" customHeight="1" x14ac:dyDescent="0.25">
      <c r="A137" s="201" t="s">
        <v>778</v>
      </c>
      <c r="B137" s="202"/>
      <c r="C137" s="158" t="s">
        <v>1349</v>
      </c>
      <c r="D137" s="156" t="s">
        <v>158</v>
      </c>
      <c r="E137" s="204">
        <v>1</v>
      </c>
      <c r="F137" s="6"/>
      <c r="G137" s="25"/>
    </row>
    <row r="138" spans="1:7" ht="17.100000000000001" customHeight="1" x14ac:dyDescent="0.25">
      <c r="A138" s="201" t="s">
        <v>779</v>
      </c>
      <c r="B138" s="202"/>
      <c r="C138" s="158" t="s">
        <v>1350</v>
      </c>
      <c r="D138" s="156" t="s">
        <v>158</v>
      </c>
      <c r="E138" s="204">
        <v>1</v>
      </c>
      <c r="F138" s="6"/>
      <c r="G138" s="25"/>
    </row>
    <row r="139" spans="1:7" ht="17.100000000000001" customHeight="1" x14ac:dyDescent="0.25">
      <c r="A139" s="201" t="s">
        <v>780</v>
      </c>
      <c r="B139" s="202"/>
      <c r="C139" s="158" t="s">
        <v>1351</v>
      </c>
      <c r="D139" s="156" t="s">
        <v>158</v>
      </c>
      <c r="E139" s="204">
        <v>1</v>
      </c>
      <c r="F139" s="6"/>
      <c r="G139" s="25"/>
    </row>
    <row r="140" spans="1:7" ht="17.100000000000001" customHeight="1" x14ac:dyDescent="0.25">
      <c r="A140" s="201" t="s">
        <v>781</v>
      </c>
      <c r="B140" s="202"/>
      <c r="C140" s="158" t="s">
        <v>1355</v>
      </c>
      <c r="D140" s="156" t="s">
        <v>158</v>
      </c>
      <c r="E140" s="204">
        <v>1</v>
      </c>
      <c r="F140" s="6"/>
      <c r="G140" s="25"/>
    </row>
    <row r="141" spans="1:7" ht="17.100000000000001" customHeight="1" x14ac:dyDescent="0.25">
      <c r="A141" s="201" t="s">
        <v>782</v>
      </c>
      <c r="B141" s="202"/>
      <c r="C141" s="158" t="s">
        <v>1352</v>
      </c>
      <c r="D141" s="156" t="s">
        <v>158</v>
      </c>
      <c r="E141" s="204">
        <v>1</v>
      </c>
      <c r="F141" s="6"/>
      <c r="G141" s="25"/>
    </row>
    <row r="142" spans="1:7" ht="17.100000000000001" customHeight="1" x14ac:dyDescent="0.25">
      <c r="A142" s="201" t="s">
        <v>783</v>
      </c>
      <c r="B142" s="202"/>
      <c r="C142" s="158" t="s">
        <v>1354</v>
      </c>
      <c r="D142" s="156" t="s">
        <v>158</v>
      </c>
      <c r="E142" s="204">
        <v>1</v>
      </c>
      <c r="F142" s="6"/>
      <c r="G142" s="25"/>
    </row>
    <row r="143" spans="1:7" ht="17.100000000000001" customHeight="1" x14ac:dyDescent="0.25">
      <c r="A143" s="201" t="s">
        <v>784</v>
      </c>
      <c r="B143" s="202"/>
      <c r="C143" s="158" t="s">
        <v>1353</v>
      </c>
      <c r="D143" s="156" t="s">
        <v>158</v>
      </c>
      <c r="E143" s="204">
        <v>1</v>
      </c>
      <c r="F143" s="6"/>
      <c r="G143" s="25"/>
    </row>
    <row r="144" spans="1:7" ht="17.100000000000001" customHeight="1" x14ac:dyDescent="0.25">
      <c r="A144" s="201"/>
      <c r="B144" s="202"/>
      <c r="C144" s="158"/>
      <c r="D144" s="156"/>
      <c r="E144" s="204"/>
      <c r="F144" s="6"/>
      <c r="G144" s="25"/>
    </row>
    <row r="145" spans="1:7" ht="17.100000000000001" customHeight="1" x14ac:dyDescent="0.25">
      <c r="A145" s="201"/>
      <c r="B145" s="202"/>
      <c r="C145" s="158" t="s">
        <v>1356</v>
      </c>
      <c r="D145" s="156"/>
      <c r="E145" s="204"/>
      <c r="F145" s="6"/>
      <c r="G145" s="25"/>
    </row>
    <row r="146" spans="1:7" ht="17.100000000000001" customHeight="1" x14ac:dyDescent="0.25">
      <c r="A146" s="201" t="s">
        <v>785</v>
      </c>
      <c r="B146" s="202"/>
      <c r="C146" s="158" t="s">
        <v>1358</v>
      </c>
      <c r="D146" s="156" t="s">
        <v>158</v>
      </c>
      <c r="E146" s="204">
        <v>1</v>
      </c>
      <c r="F146" s="6"/>
      <c r="G146" s="25"/>
    </row>
    <row r="147" spans="1:7" ht="17.100000000000001" customHeight="1" x14ac:dyDescent="0.25">
      <c r="A147" s="201" t="s">
        <v>786</v>
      </c>
      <c r="B147" s="202"/>
      <c r="C147" s="158" t="s">
        <v>1359</v>
      </c>
      <c r="D147" s="156" t="s">
        <v>158</v>
      </c>
      <c r="E147" s="204">
        <v>1</v>
      </c>
      <c r="F147" s="6"/>
      <c r="G147" s="25"/>
    </row>
    <row r="148" spans="1:7" ht="17.100000000000001" customHeight="1" x14ac:dyDescent="0.25">
      <c r="A148" s="201" t="s">
        <v>787</v>
      </c>
      <c r="B148" s="202"/>
      <c r="C148" s="158" t="s">
        <v>1360</v>
      </c>
      <c r="D148" s="156" t="s">
        <v>158</v>
      </c>
      <c r="E148" s="204">
        <v>1</v>
      </c>
      <c r="F148" s="6"/>
      <c r="G148" s="25"/>
    </row>
    <row r="149" spans="1:7" ht="17.100000000000001" customHeight="1" x14ac:dyDescent="0.25">
      <c r="A149" s="201" t="s">
        <v>788</v>
      </c>
      <c r="B149" s="202"/>
      <c r="C149" s="158" t="s">
        <v>1361</v>
      </c>
      <c r="D149" s="156" t="s">
        <v>158</v>
      </c>
      <c r="E149" s="204">
        <v>1</v>
      </c>
      <c r="F149" s="6"/>
      <c r="G149" s="25"/>
    </row>
    <row r="150" spans="1:7" ht="17.100000000000001" customHeight="1" x14ac:dyDescent="0.25">
      <c r="A150" s="201" t="s">
        <v>789</v>
      </c>
      <c r="B150" s="202"/>
      <c r="C150" s="158" t="s">
        <v>1481</v>
      </c>
      <c r="D150" s="156" t="s">
        <v>158</v>
      </c>
      <c r="E150" s="204">
        <v>1</v>
      </c>
      <c r="F150" s="6"/>
      <c r="G150" s="25"/>
    </row>
    <row r="151" spans="1:7" ht="17.100000000000001" customHeight="1" x14ac:dyDescent="0.25">
      <c r="A151" s="201" t="s">
        <v>790</v>
      </c>
      <c r="B151" s="202"/>
      <c r="C151" s="158" t="s">
        <v>1362</v>
      </c>
      <c r="D151" s="156" t="s">
        <v>158</v>
      </c>
      <c r="E151" s="204">
        <v>1</v>
      </c>
      <c r="F151" s="6"/>
      <c r="G151" s="25"/>
    </row>
    <row r="152" spans="1:7" ht="17.100000000000001" customHeight="1" x14ac:dyDescent="0.25">
      <c r="A152" s="201" t="s">
        <v>791</v>
      </c>
      <c r="B152" s="202"/>
      <c r="C152" s="158" t="s">
        <v>1482</v>
      </c>
      <c r="D152" s="156" t="s">
        <v>158</v>
      </c>
      <c r="E152" s="204">
        <v>1</v>
      </c>
      <c r="F152" s="6"/>
      <c r="G152" s="25"/>
    </row>
    <row r="153" spans="1:7" ht="17.100000000000001" customHeight="1" x14ac:dyDescent="0.25">
      <c r="A153" s="201"/>
      <c r="B153" s="202"/>
      <c r="C153" s="158"/>
      <c r="D153" s="156"/>
      <c r="E153" s="204"/>
      <c r="F153" s="6"/>
      <c r="G153" s="25"/>
    </row>
    <row r="154" spans="1:7" ht="17.100000000000001" customHeight="1" x14ac:dyDescent="0.25">
      <c r="A154" s="201"/>
      <c r="B154" s="202"/>
      <c r="C154" s="158" t="s">
        <v>1370</v>
      </c>
      <c r="D154" s="156"/>
      <c r="E154" s="204"/>
      <c r="F154" s="6"/>
      <c r="G154" s="25"/>
    </row>
    <row r="155" spans="1:7" ht="17.100000000000001" customHeight="1" x14ac:dyDescent="0.25">
      <c r="A155" s="201" t="s">
        <v>792</v>
      </c>
      <c r="B155" s="202"/>
      <c r="C155" s="158" t="s">
        <v>1363</v>
      </c>
      <c r="D155" s="156" t="s">
        <v>158</v>
      </c>
      <c r="E155" s="204">
        <v>2</v>
      </c>
      <c r="F155" s="6"/>
      <c r="G155" s="25"/>
    </row>
    <row r="156" spans="1:7" ht="17.100000000000001" customHeight="1" x14ac:dyDescent="0.25">
      <c r="A156" s="201"/>
      <c r="B156" s="202"/>
      <c r="C156" s="158"/>
      <c r="D156" s="156"/>
      <c r="E156" s="204"/>
      <c r="F156" s="6"/>
      <c r="G156" s="25"/>
    </row>
    <row r="157" spans="1:7" ht="17.100000000000001" customHeight="1" x14ac:dyDescent="0.25">
      <c r="A157" s="201" t="s">
        <v>793</v>
      </c>
      <c r="B157" s="202"/>
      <c r="C157" s="158" t="s">
        <v>1369</v>
      </c>
      <c r="D157" s="156" t="s">
        <v>2</v>
      </c>
      <c r="E157" s="204"/>
      <c r="F157" s="6" t="s">
        <v>1623</v>
      </c>
      <c r="G157" s="25"/>
    </row>
    <row r="158" spans="1:7" ht="17.100000000000001" customHeight="1" x14ac:dyDescent="0.25">
      <c r="A158" s="201"/>
      <c r="B158" s="202"/>
      <c r="C158" s="158"/>
      <c r="D158" s="156"/>
      <c r="E158" s="204"/>
      <c r="F158" s="6"/>
      <c r="G158" s="25"/>
    </row>
    <row r="159" spans="1:7" ht="17.100000000000001" customHeight="1" x14ac:dyDescent="0.25">
      <c r="A159" s="201"/>
      <c r="B159" s="202"/>
      <c r="C159" s="158" t="s">
        <v>1372</v>
      </c>
      <c r="D159" s="156"/>
      <c r="E159" s="204"/>
      <c r="F159" s="6"/>
      <c r="G159" s="25"/>
    </row>
    <row r="160" spans="1:7" ht="17.100000000000001" customHeight="1" x14ac:dyDescent="0.25">
      <c r="A160" s="201" t="s">
        <v>794</v>
      </c>
      <c r="B160" s="202"/>
      <c r="C160" s="158" t="s">
        <v>1371</v>
      </c>
      <c r="D160" s="156" t="s">
        <v>158</v>
      </c>
      <c r="E160" s="204">
        <v>1</v>
      </c>
      <c r="F160" s="6"/>
      <c r="G160" s="25"/>
    </row>
    <row r="161" spans="1:7" ht="17.100000000000001" customHeight="1" x14ac:dyDescent="0.25">
      <c r="A161" s="201" t="s">
        <v>795</v>
      </c>
      <c r="B161" s="202"/>
      <c r="C161" s="158" t="s">
        <v>1373</v>
      </c>
      <c r="D161" s="156" t="s">
        <v>158</v>
      </c>
      <c r="E161" s="204">
        <v>1</v>
      </c>
      <c r="F161" s="6"/>
      <c r="G161" s="25"/>
    </row>
    <row r="162" spans="1:7" ht="17.100000000000001" customHeight="1" x14ac:dyDescent="0.25">
      <c r="A162" s="201"/>
      <c r="B162" s="202"/>
      <c r="C162" s="158"/>
      <c r="D162" s="156"/>
      <c r="E162" s="204"/>
      <c r="F162" s="6"/>
      <c r="G162" s="25"/>
    </row>
    <row r="163" spans="1:7" ht="17.100000000000001" customHeight="1" x14ac:dyDescent="0.25">
      <c r="A163" s="201"/>
      <c r="B163" s="202"/>
      <c r="C163" s="158" t="s">
        <v>1375</v>
      </c>
      <c r="D163" s="156"/>
      <c r="E163" s="204"/>
      <c r="F163" s="6"/>
      <c r="G163" s="25"/>
    </row>
    <row r="164" spans="1:7" ht="17.100000000000001" customHeight="1" x14ac:dyDescent="0.25">
      <c r="A164" s="201" t="s">
        <v>796</v>
      </c>
      <c r="B164" s="202"/>
      <c r="C164" s="158" t="s">
        <v>1379</v>
      </c>
      <c r="D164" s="156" t="s">
        <v>158</v>
      </c>
      <c r="E164" s="204">
        <v>1</v>
      </c>
      <c r="F164" s="6"/>
      <c r="G164" s="25"/>
    </row>
    <row r="165" spans="1:7" ht="17.100000000000001" customHeight="1" x14ac:dyDescent="0.25">
      <c r="A165" s="201" t="s">
        <v>797</v>
      </c>
      <c r="B165" s="202"/>
      <c r="C165" s="158" t="s">
        <v>1380</v>
      </c>
      <c r="D165" s="156" t="s">
        <v>158</v>
      </c>
      <c r="E165" s="204">
        <v>1</v>
      </c>
      <c r="F165" s="6"/>
      <c r="G165" s="25"/>
    </row>
    <row r="166" spans="1:7" ht="17.100000000000001" customHeight="1" x14ac:dyDescent="0.25">
      <c r="A166" s="201" t="s">
        <v>798</v>
      </c>
      <c r="B166" s="202"/>
      <c r="C166" s="158" t="s">
        <v>1381</v>
      </c>
      <c r="D166" s="156" t="s">
        <v>158</v>
      </c>
      <c r="E166" s="204">
        <v>1</v>
      </c>
      <c r="F166" s="6"/>
      <c r="G166" s="25"/>
    </row>
    <row r="167" spans="1:7" ht="17.100000000000001" customHeight="1" x14ac:dyDescent="0.25">
      <c r="A167" s="201" t="s">
        <v>799</v>
      </c>
      <c r="B167" s="202"/>
      <c r="C167" s="158" t="s">
        <v>1383</v>
      </c>
      <c r="D167" s="156" t="s">
        <v>158</v>
      </c>
      <c r="E167" s="204">
        <v>2</v>
      </c>
      <c r="F167" s="6"/>
      <c r="G167" s="25"/>
    </row>
    <row r="168" spans="1:7" ht="17.100000000000001" customHeight="1" x14ac:dyDescent="0.25">
      <c r="A168" s="201" t="s">
        <v>800</v>
      </c>
      <c r="B168" s="202"/>
      <c r="C168" s="158" t="s">
        <v>1382</v>
      </c>
      <c r="D168" s="156" t="s">
        <v>158</v>
      </c>
      <c r="E168" s="204">
        <v>2</v>
      </c>
      <c r="F168" s="6"/>
      <c r="G168" s="25"/>
    </row>
    <row r="169" spans="1:7" ht="17.100000000000001" customHeight="1" x14ac:dyDescent="0.25">
      <c r="A169" s="201" t="s">
        <v>801</v>
      </c>
      <c r="B169" s="202"/>
      <c r="C169" s="158" t="s">
        <v>1384</v>
      </c>
      <c r="D169" s="156" t="s">
        <v>158</v>
      </c>
      <c r="E169" s="204">
        <v>1</v>
      </c>
      <c r="F169" s="6"/>
      <c r="G169" s="25"/>
    </row>
    <row r="170" spans="1:7" ht="17.100000000000001" customHeight="1" x14ac:dyDescent="0.25">
      <c r="A170" s="201" t="s">
        <v>802</v>
      </c>
      <c r="B170" s="202"/>
      <c r="C170" s="158" t="s">
        <v>1385</v>
      </c>
      <c r="D170" s="156" t="s">
        <v>158</v>
      </c>
      <c r="E170" s="204">
        <v>1</v>
      </c>
      <c r="F170" s="6"/>
      <c r="G170" s="25"/>
    </row>
    <row r="171" spans="1:7" ht="17.100000000000001" customHeight="1" x14ac:dyDescent="0.25">
      <c r="A171" s="201" t="s">
        <v>803</v>
      </c>
      <c r="B171" s="202"/>
      <c r="C171" s="158" t="s">
        <v>1386</v>
      </c>
      <c r="D171" s="156" t="s">
        <v>158</v>
      </c>
      <c r="E171" s="204">
        <v>1</v>
      </c>
      <c r="F171" s="6"/>
      <c r="G171" s="25"/>
    </row>
    <row r="172" spans="1:7" ht="17.100000000000001" customHeight="1" x14ac:dyDescent="0.25">
      <c r="A172" s="201" t="s">
        <v>804</v>
      </c>
      <c r="B172" s="202"/>
      <c r="C172" s="158" t="s">
        <v>1387</v>
      </c>
      <c r="D172" s="156"/>
      <c r="E172" s="204"/>
      <c r="F172" s="6"/>
      <c r="G172" s="25"/>
    </row>
    <row r="173" spans="1:7" ht="17.100000000000001" customHeight="1" x14ac:dyDescent="0.25">
      <c r="A173" s="201"/>
      <c r="B173" s="202"/>
      <c r="C173" s="158" t="s">
        <v>1388</v>
      </c>
      <c r="D173" s="156" t="s">
        <v>158</v>
      </c>
      <c r="E173" s="204">
        <v>1</v>
      </c>
      <c r="F173" s="6"/>
      <c r="G173" s="25"/>
    </row>
    <row r="174" spans="1:7" ht="17.100000000000001" customHeight="1" thickBot="1" x14ac:dyDescent="0.3">
      <c r="A174" s="201"/>
      <c r="B174" s="202"/>
      <c r="C174" s="158"/>
      <c r="D174" s="156"/>
      <c r="E174" s="204"/>
      <c r="F174" s="6"/>
      <c r="G174" s="25"/>
    </row>
    <row r="175" spans="1:7" ht="17.100000000000001" customHeight="1" thickBot="1" x14ac:dyDescent="0.3">
      <c r="A175" s="467">
        <f>A114+1</f>
        <v>30</v>
      </c>
      <c r="B175" s="487"/>
      <c r="C175" s="487"/>
      <c r="D175" s="487"/>
      <c r="E175" s="487"/>
      <c r="F175" s="487"/>
      <c r="G175" s="81"/>
    </row>
    <row r="176" spans="1:7" ht="17.100000000000001" customHeight="1" thickBot="1" x14ac:dyDescent="0.3">
      <c r="A176" s="431">
        <f>A115+1</f>
        <v>29</v>
      </c>
      <c r="B176" s="432"/>
      <c r="C176" s="432"/>
      <c r="D176" s="432"/>
      <c r="E176" s="432"/>
      <c r="F176" s="432"/>
      <c r="G176" s="433"/>
    </row>
    <row r="177" spans="1:8" ht="15" customHeight="1" x14ac:dyDescent="0.25">
      <c r="A177" s="141"/>
      <c r="B177" s="141"/>
      <c r="C177" s="141"/>
      <c r="D177" s="141"/>
      <c r="E177" s="143"/>
      <c r="F177" s="141"/>
      <c r="G177" s="141"/>
    </row>
    <row r="178" spans="1:8" ht="15" customHeight="1" x14ac:dyDescent="0.25">
      <c r="A178" s="141"/>
      <c r="B178" s="141"/>
      <c r="C178" s="141"/>
      <c r="D178" s="141"/>
      <c r="E178" s="143"/>
      <c r="F178" s="141"/>
      <c r="G178" s="141"/>
    </row>
    <row r="179" spans="1:8" ht="15" customHeight="1" x14ac:dyDescent="0.25">
      <c r="A179" s="141"/>
      <c r="B179" s="141"/>
      <c r="C179" s="141"/>
      <c r="D179" s="141"/>
      <c r="E179" s="143"/>
      <c r="F179" s="141"/>
      <c r="G179" s="141"/>
      <c r="H179" s="142"/>
    </row>
    <row r="180" spans="1:8" ht="15" customHeight="1" x14ac:dyDescent="0.25">
      <c r="A180" s="141"/>
      <c r="B180" s="141"/>
      <c r="C180" s="141"/>
      <c r="D180" s="141"/>
      <c r="E180" s="143"/>
      <c r="F180" s="141"/>
      <c r="G180" s="141"/>
      <c r="H180" s="142"/>
    </row>
    <row r="181" spans="1:8" ht="9" customHeight="1" thickBot="1" x14ac:dyDescent="0.3">
      <c r="A181" s="88"/>
      <c r="B181" s="88"/>
      <c r="C181" s="88"/>
      <c r="D181" s="88"/>
      <c r="E181" s="89"/>
      <c r="F181" s="88"/>
      <c r="G181" s="88"/>
    </row>
    <row r="182" spans="1:8" ht="24.9" customHeight="1" x14ac:dyDescent="0.25">
      <c r="A182" s="215" t="s">
        <v>2</v>
      </c>
      <c r="B182" s="217" t="s">
        <v>3</v>
      </c>
      <c r="C182" s="459" t="s">
        <v>4</v>
      </c>
      <c r="D182" s="461" t="s">
        <v>5</v>
      </c>
      <c r="E182" s="463" t="s">
        <v>6</v>
      </c>
      <c r="F182" s="465" t="s">
        <v>7</v>
      </c>
      <c r="G182" s="213" t="s">
        <v>8</v>
      </c>
    </row>
    <row r="183" spans="1:8" ht="15.6" thickBot="1" x14ac:dyDescent="0.3">
      <c r="A183" s="216" t="s">
        <v>9</v>
      </c>
      <c r="B183" s="218" t="s">
        <v>10</v>
      </c>
      <c r="C183" s="460"/>
      <c r="D183" s="462"/>
      <c r="E183" s="464"/>
      <c r="F183" s="466"/>
      <c r="G183" s="214" t="s">
        <v>11</v>
      </c>
    </row>
    <row r="184" spans="1:8" ht="18" customHeight="1" x14ac:dyDescent="0.25">
      <c r="A184" s="92"/>
      <c r="B184" s="93" t="s">
        <v>12</v>
      </c>
      <c r="C184" s="94" t="s">
        <v>750</v>
      </c>
      <c r="D184" s="88"/>
      <c r="E184" s="89"/>
      <c r="F184" s="88"/>
      <c r="G184" s="95"/>
    </row>
    <row r="185" spans="1:8" ht="18" customHeight="1" thickBot="1" x14ac:dyDescent="0.3">
      <c r="A185" s="92"/>
      <c r="B185" s="93" t="s">
        <v>71</v>
      </c>
      <c r="C185" s="96" t="str">
        <f>C124</f>
        <v>Pipe work</v>
      </c>
      <c r="D185" s="88"/>
      <c r="E185" s="89"/>
      <c r="F185" s="88"/>
      <c r="G185" s="95"/>
    </row>
    <row r="186" spans="1:8" ht="21.9" customHeight="1" thickBot="1" x14ac:dyDescent="0.3">
      <c r="A186" s="189">
        <f>A176</f>
        <v>29</v>
      </c>
      <c r="B186" s="190"/>
      <c r="C186" s="191"/>
      <c r="D186" s="190"/>
      <c r="E186" s="192"/>
      <c r="F186" s="193"/>
      <c r="G186" s="81"/>
    </row>
    <row r="187" spans="1:8" ht="15" customHeight="1" x14ac:dyDescent="0.25">
      <c r="A187" s="504"/>
      <c r="B187" s="505"/>
      <c r="C187" s="505"/>
      <c r="D187" s="505"/>
      <c r="E187" s="505"/>
      <c r="F187" s="505"/>
      <c r="G187" s="506"/>
    </row>
    <row r="188" spans="1:8" ht="15" customHeight="1" x14ac:dyDescent="0.25">
      <c r="A188" s="201"/>
      <c r="B188" s="202"/>
      <c r="C188" s="158"/>
      <c r="D188" s="156"/>
      <c r="E188" s="204"/>
      <c r="F188" s="6"/>
      <c r="G188" s="25"/>
    </row>
    <row r="189" spans="1:8" ht="17.100000000000001" customHeight="1" x14ac:dyDescent="0.25">
      <c r="A189" s="201"/>
      <c r="B189" s="202"/>
      <c r="C189" s="158" t="s">
        <v>1483</v>
      </c>
      <c r="D189" s="156"/>
      <c r="E189" s="204"/>
      <c r="F189" s="6"/>
      <c r="G189" s="25"/>
    </row>
    <row r="190" spans="1:8" ht="17.100000000000001" customHeight="1" x14ac:dyDescent="0.25">
      <c r="A190" s="201" t="s">
        <v>805</v>
      </c>
      <c r="B190" s="202"/>
      <c r="C190" s="158" t="s">
        <v>1484</v>
      </c>
      <c r="D190" s="156" t="s">
        <v>158</v>
      </c>
      <c r="E190" s="204">
        <v>1</v>
      </c>
      <c r="F190" s="6"/>
      <c r="G190" s="25"/>
    </row>
    <row r="191" spans="1:8" ht="17.100000000000001" customHeight="1" x14ac:dyDescent="0.25">
      <c r="A191" s="201" t="s">
        <v>1493</v>
      </c>
      <c r="B191" s="202"/>
      <c r="C191" s="158" t="s">
        <v>1485</v>
      </c>
      <c r="D191" s="156" t="s">
        <v>158</v>
      </c>
      <c r="E191" s="204">
        <v>1</v>
      </c>
      <c r="F191" s="6"/>
      <c r="G191" s="25"/>
    </row>
    <row r="192" spans="1:8" ht="17.100000000000001" customHeight="1" x14ac:dyDescent="0.25">
      <c r="A192" s="201" t="s">
        <v>1494</v>
      </c>
      <c r="B192" s="202"/>
      <c r="C192" s="158" t="s">
        <v>1486</v>
      </c>
      <c r="D192" s="156" t="s">
        <v>158</v>
      </c>
      <c r="E192" s="204">
        <v>1</v>
      </c>
      <c r="F192" s="6"/>
      <c r="G192" s="25"/>
    </row>
    <row r="193" spans="1:7" ht="17.100000000000001" customHeight="1" x14ac:dyDescent="0.25">
      <c r="A193" s="201" t="s">
        <v>1495</v>
      </c>
      <c r="B193" s="202"/>
      <c r="C193" s="158" t="s">
        <v>1487</v>
      </c>
      <c r="D193" s="156" t="s">
        <v>158</v>
      </c>
      <c r="E193" s="204">
        <v>1</v>
      </c>
      <c r="F193" s="6"/>
      <c r="G193" s="25"/>
    </row>
    <row r="194" spans="1:7" ht="17.100000000000001" customHeight="1" x14ac:dyDescent="0.25">
      <c r="A194" s="201" t="s">
        <v>1496</v>
      </c>
      <c r="B194" s="202"/>
      <c r="C194" s="158" t="s">
        <v>1488</v>
      </c>
      <c r="D194" s="156" t="s">
        <v>158</v>
      </c>
      <c r="E194" s="204">
        <v>2</v>
      </c>
      <c r="F194" s="6"/>
      <c r="G194" s="25"/>
    </row>
    <row r="195" spans="1:7" ht="17.100000000000001" customHeight="1" x14ac:dyDescent="0.25">
      <c r="A195" s="201" t="s">
        <v>1497</v>
      </c>
      <c r="B195" s="202"/>
      <c r="C195" s="158" t="s">
        <v>1489</v>
      </c>
      <c r="D195" s="156" t="s">
        <v>158</v>
      </c>
      <c r="E195" s="204">
        <f>4+7</f>
        <v>11</v>
      </c>
      <c r="F195" s="6"/>
      <c r="G195" s="25"/>
    </row>
    <row r="196" spans="1:7" ht="17.100000000000001" customHeight="1" x14ac:dyDescent="0.25">
      <c r="A196" s="201" t="s">
        <v>1498</v>
      </c>
      <c r="B196" s="202"/>
      <c r="C196" s="158" t="s">
        <v>1490</v>
      </c>
      <c r="D196" s="156" t="s">
        <v>158</v>
      </c>
      <c r="E196" s="204">
        <v>1</v>
      </c>
      <c r="F196" s="6"/>
      <c r="G196" s="25"/>
    </row>
    <row r="197" spans="1:7" ht="17.100000000000001" customHeight="1" x14ac:dyDescent="0.25">
      <c r="A197" s="201" t="s">
        <v>1499</v>
      </c>
      <c r="B197" s="202"/>
      <c r="C197" s="158" t="s">
        <v>1491</v>
      </c>
      <c r="D197" s="156" t="s">
        <v>158</v>
      </c>
      <c r="E197" s="204">
        <v>1</v>
      </c>
      <c r="F197" s="6"/>
      <c r="G197" s="25"/>
    </row>
    <row r="198" spans="1:7" ht="17.100000000000001" customHeight="1" x14ac:dyDescent="0.25">
      <c r="A198" s="201" t="s">
        <v>1500</v>
      </c>
      <c r="B198" s="202"/>
      <c r="C198" s="158" t="s">
        <v>1492</v>
      </c>
      <c r="D198" s="156" t="s">
        <v>158</v>
      </c>
      <c r="E198" s="204">
        <v>2</v>
      </c>
      <c r="F198" s="6"/>
      <c r="G198" s="25"/>
    </row>
    <row r="199" spans="1:7" ht="17.100000000000001" customHeight="1" x14ac:dyDescent="0.25">
      <c r="A199" s="201"/>
      <c r="B199" s="202"/>
      <c r="C199" s="158"/>
      <c r="D199" s="156"/>
      <c r="E199" s="204"/>
      <c r="F199" s="6"/>
      <c r="G199" s="25"/>
    </row>
    <row r="200" spans="1:7" ht="17.100000000000001" customHeight="1" x14ac:dyDescent="0.25">
      <c r="A200" s="201" t="s">
        <v>1501</v>
      </c>
      <c r="B200" s="202"/>
      <c r="C200" s="158" t="s">
        <v>1502</v>
      </c>
      <c r="D200" s="156" t="s">
        <v>2</v>
      </c>
      <c r="E200" s="204"/>
      <c r="F200" s="6" t="s">
        <v>1624</v>
      </c>
      <c r="G200" s="25"/>
    </row>
    <row r="201" spans="1:7" ht="17.100000000000001" customHeight="1" x14ac:dyDescent="0.25">
      <c r="A201" s="201"/>
      <c r="B201" s="202"/>
      <c r="C201" s="158"/>
      <c r="D201" s="156"/>
      <c r="E201" s="204"/>
      <c r="F201" s="6"/>
      <c r="G201" s="25"/>
    </row>
    <row r="202" spans="1:7" ht="17.100000000000001" customHeight="1" x14ac:dyDescent="0.25">
      <c r="A202" s="201" t="s">
        <v>1664</v>
      </c>
      <c r="B202" s="202"/>
      <c r="C202" s="158" t="s">
        <v>65</v>
      </c>
      <c r="D202" s="156" t="s">
        <v>54</v>
      </c>
      <c r="E202" s="204">
        <v>1</v>
      </c>
      <c r="F202" s="6">
        <v>250000</v>
      </c>
      <c r="G202" s="25">
        <v>250000</v>
      </c>
    </row>
    <row r="203" spans="1:7" ht="17.100000000000001" customHeight="1" x14ac:dyDescent="0.25">
      <c r="A203" s="201" t="s">
        <v>1665</v>
      </c>
      <c r="B203" s="202" t="s">
        <v>52</v>
      </c>
      <c r="C203" s="158" t="s">
        <v>64</v>
      </c>
      <c r="D203" s="156" t="s">
        <v>54</v>
      </c>
      <c r="E203" s="204">
        <v>1</v>
      </c>
      <c r="F203" s="6">
        <v>1000000</v>
      </c>
      <c r="G203" s="25">
        <v>1000000</v>
      </c>
    </row>
    <row r="204" spans="1:7" ht="17.100000000000001" customHeight="1" x14ac:dyDescent="0.25">
      <c r="A204" s="201"/>
      <c r="B204" s="202"/>
      <c r="C204" s="158"/>
      <c r="D204" s="156"/>
      <c r="E204" s="204"/>
      <c r="F204" s="6"/>
      <c r="G204" s="25"/>
    </row>
    <row r="205" spans="1:7" ht="17.100000000000001" customHeight="1" x14ac:dyDescent="0.25">
      <c r="A205" s="70">
        <v>7.4</v>
      </c>
      <c r="B205" s="139"/>
      <c r="C205" s="106" t="s">
        <v>806</v>
      </c>
      <c r="D205" s="72"/>
      <c r="E205" s="179"/>
      <c r="F205" s="155"/>
      <c r="G205" s="75"/>
    </row>
    <row r="206" spans="1:7" ht="17.100000000000001" customHeight="1" x14ac:dyDescent="0.25">
      <c r="A206" s="201"/>
      <c r="B206" s="202"/>
      <c r="C206" s="158"/>
      <c r="D206" s="156"/>
      <c r="E206" s="204"/>
      <c r="F206" s="6"/>
      <c r="G206" s="25"/>
    </row>
    <row r="207" spans="1:7" ht="17.100000000000001" customHeight="1" x14ac:dyDescent="0.25">
      <c r="A207" s="201" t="s">
        <v>807</v>
      </c>
      <c r="B207" s="202"/>
      <c r="C207" s="158" t="s">
        <v>808</v>
      </c>
      <c r="D207" s="156"/>
      <c r="E207" s="204"/>
      <c r="F207" s="6"/>
      <c r="G207" s="25"/>
    </row>
    <row r="208" spans="1:7" ht="17.100000000000001" customHeight="1" x14ac:dyDescent="0.25">
      <c r="A208" s="201"/>
      <c r="B208" s="202"/>
      <c r="C208" s="158" t="s">
        <v>809</v>
      </c>
      <c r="D208" s="156" t="s">
        <v>158</v>
      </c>
      <c r="E208" s="204"/>
      <c r="F208" s="6"/>
      <c r="G208" s="25"/>
    </row>
    <row r="209" spans="1:7" ht="17.100000000000001" customHeight="1" x14ac:dyDescent="0.25">
      <c r="A209" s="201" t="s">
        <v>810</v>
      </c>
      <c r="B209" s="202"/>
      <c r="C209" s="158" t="s">
        <v>1551</v>
      </c>
      <c r="D209" s="156"/>
      <c r="E209" s="204"/>
      <c r="F209" s="6"/>
      <c r="G209" s="25"/>
    </row>
    <row r="210" spans="1:7" ht="17.100000000000001" customHeight="1" x14ac:dyDescent="0.25">
      <c r="A210" s="201"/>
      <c r="B210" s="202"/>
      <c r="C210" s="158" t="s">
        <v>1552</v>
      </c>
      <c r="D210" s="156" t="s">
        <v>158</v>
      </c>
      <c r="E210" s="204"/>
      <c r="F210" s="6"/>
      <c r="G210" s="25"/>
    </row>
    <row r="211" spans="1:7" ht="17.100000000000001" customHeight="1" x14ac:dyDescent="0.25">
      <c r="A211" s="201" t="s">
        <v>812</v>
      </c>
      <c r="B211" s="202"/>
      <c r="C211" s="158" t="s">
        <v>1551</v>
      </c>
      <c r="D211" s="156"/>
      <c r="E211" s="204"/>
      <c r="F211" s="6"/>
      <c r="G211" s="25"/>
    </row>
    <row r="212" spans="1:7" ht="17.100000000000001" customHeight="1" x14ac:dyDescent="0.25">
      <c r="A212" s="201"/>
      <c r="B212" s="202"/>
      <c r="C212" s="158" t="s">
        <v>1553</v>
      </c>
      <c r="D212" s="156" t="s">
        <v>158</v>
      </c>
      <c r="E212" s="204"/>
      <c r="F212" s="6"/>
      <c r="G212" s="25"/>
    </row>
    <row r="213" spans="1:7" ht="17.100000000000001" customHeight="1" x14ac:dyDescent="0.25">
      <c r="A213" s="201" t="s">
        <v>813</v>
      </c>
      <c r="B213" s="202"/>
      <c r="C213" s="158" t="s">
        <v>1554</v>
      </c>
      <c r="D213" s="156"/>
      <c r="E213" s="204"/>
      <c r="F213" s="6"/>
      <c r="G213" s="25"/>
    </row>
    <row r="214" spans="1:7" ht="17.100000000000001" customHeight="1" x14ac:dyDescent="0.25">
      <c r="A214" s="201"/>
      <c r="B214" s="202"/>
      <c r="C214" s="158" t="s">
        <v>1556</v>
      </c>
      <c r="D214" s="156" t="s">
        <v>158</v>
      </c>
      <c r="E214" s="204"/>
      <c r="F214" s="6"/>
      <c r="G214" s="25"/>
    </row>
    <row r="215" spans="1:7" ht="17.100000000000001" customHeight="1" x14ac:dyDescent="0.25">
      <c r="A215" s="201" t="s">
        <v>814</v>
      </c>
      <c r="B215" s="202"/>
      <c r="C215" s="158" t="s">
        <v>811</v>
      </c>
      <c r="D215" s="156"/>
      <c r="E215" s="204"/>
      <c r="F215" s="6"/>
      <c r="G215" s="25"/>
    </row>
    <row r="216" spans="1:7" ht="17.100000000000001" customHeight="1" x14ac:dyDescent="0.25">
      <c r="A216" s="201"/>
      <c r="B216" s="202"/>
      <c r="C216" s="158" t="s">
        <v>1557</v>
      </c>
      <c r="D216" s="156" t="s">
        <v>158</v>
      </c>
      <c r="E216" s="204"/>
      <c r="F216" s="6"/>
      <c r="G216" s="25"/>
    </row>
    <row r="217" spans="1:7" ht="17.100000000000001" customHeight="1" x14ac:dyDescent="0.25">
      <c r="A217" s="201" t="s">
        <v>815</v>
      </c>
      <c r="B217" s="202"/>
      <c r="C217" s="158" t="s">
        <v>1554</v>
      </c>
      <c r="D217" s="156"/>
      <c r="E217" s="204"/>
      <c r="F217" s="6"/>
      <c r="G217" s="25"/>
    </row>
    <row r="218" spans="1:7" ht="17.100000000000001" customHeight="1" x14ac:dyDescent="0.25">
      <c r="A218" s="201"/>
      <c r="B218" s="202"/>
      <c r="C218" s="158" t="s">
        <v>1555</v>
      </c>
      <c r="D218" s="156" t="s">
        <v>158</v>
      </c>
      <c r="E218" s="204"/>
      <c r="F218" s="6"/>
      <c r="G218" s="25"/>
    </row>
    <row r="219" spans="1:7" ht="17.100000000000001" customHeight="1" x14ac:dyDescent="0.25">
      <c r="A219" s="201"/>
      <c r="B219" s="202"/>
      <c r="C219" s="158"/>
      <c r="D219" s="156"/>
      <c r="E219" s="204"/>
      <c r="F219" s="6"/>
      <c r="G219" s="25"/>
    </row>
    <row r="220" spans="1:7" ht="17.100000000000001" customHeight="1" x14ac:dyDescent="0.25">
      <c r="A220" s="70">
        <v>7.5</v>
      </c>
      <c r="B220" s="139"/>
      <c r="C220" s="106" t="s">
        <v>816</v>
      </c>
      <c r="D220" s="72"/>
      <c r="E220" s="179"/>
      <c r="F220" s="155"/>
      <c r="G220" s="75"/>
    </row>
    <row r="221" spans="1:7" ht="17.100000000000001" customHeight="1" x14ac:dyDescent="0.25">
      <c r="A221" s="201"/>
      <c r="B221" s="202"/>
      <c r="C221" s="158"/>
      <c r="D221" s="156"/>
      <c r="E221" s="204"/>
      <c r="F221" s="6"/>
      <c r="G221" s="25"/>
    </row>
    <row r="222" spans="1:7" ht="17.100000000000001" customHeight="1" x14ac:dyDescent="0.25">
      <c r="A222" s="201" t="s">
        <v>817</v>
      </c>
      <c r="B222" s="202" t="s">
        <v>818</v>
      </c>
      <c r="C222" s="158" t="s">
        <v>819</v>
      </c>
      <c r="D222" s="156"/>
      <c r="E222" s="204"/>
      <c r="F222" s="6"/>
      <c r="G222" s="25"/>
    </row>
    <row r="223" spans="1:7" ht="17.100000000000001" customHeight="1" x14ac:dyDescent="0.25">
      <c r="A223" s="201"/>
      <c r="B223" s="202"/>
      <c r="C223" s="158" t="s">
        <v>1525</v>
      </c>
      <c r="D223" s="156"/>
      <c r="E223" s="204"/>
      <c r="F223" s="6"/>
      <c r="G223" s="25"/>
    </row>
    <row r="224" spans="1:7" ht="17.100000000000001" customHeight="1" x14ac:dyDescent="0.25">
      <c r="A224" s="201"/>
      <c r="B224" s="202"/>
      <c r="C224" s="158" t="s">
        <v>820</v>
      </c>
      <c r="D224" s="156"/>
      <c r="E224" s="204"/>
      <c r="F224" s="6"/>
      <c r="G224" s="25"/>
    </row>
    <row r="225" spans="1:7" ht="17.100000000000001" customHeight="1" x14ac:dyDescent="0.25">
      <c r="A225" s="201"/>
      <c r="B225" s="202"/>
      <c r="C225" s="158" t="s">
        <v>821</v>
      </c>
      <c r="D225" s="156"/>
      <c r="E225" s="204"/>
      <c r="F225" s="6"/>
      <c r="G225" s="25"/>
    </row>
    <row r="226" spans="1:7" ht="17.100000000000001" customHeight="1" x14ac:dyDescent="0.25">
      <c r="A226" s="201"/>
      <c r="B226" s="202"/>
      <c r="C226" s="158" t="s">
        <v>1558</v>
      </c>
      <c r="D226" s="156" t="s">
        <v>274</v>
      </c>
      <c r="E226" s="204"/>
      <c r="F226" s="6"/>
      <c r="G226" s="25"/>
    </row>
    <row r="227" spans="1:7" ht="17.100000000000001" customHeight="1" x14ac:dyDescent="0.25">
      <c r="A227" s="201"/>
      <c r="B227" s="202"/>
      <c r="C227" s="158"/>
      <c r="D227" s="156"/>
      <c r="E227" s="204"/>
      <c r="F227" s="6"/>
      <c r="G227" s="25"/>
    </row>
    <row r="228" spans="1:7" ht="17.100000000000001" customHeight="1" x14ac:dyDescent="0.25">
      <c r="A228" s="201" t="s">
        <v>822</v>
      </c>
      <c r="B228" s="202" t="s">
        <v>823</v>
      </c>
      <c r="C228" s="158" t="s">
        <v>824</v>
      </c>
      <c r="D228" s="156"/>
      <c r="E228" s="204"/>
      <c r="F228" s="6"/>
      <c r="G228" s="25"/>
    </row>
    <row r="229" spans="1:7" ht="17.100000000000001" customHeight="1" x14ac:dyDescent="0.25">
      <c r="A229" s="201"/>
      <c r="B229" s="202"/>
      <c r="C229" s="158" t="s">
        <v>825</v>
      </c>
      <c r="D229" s="156" t="s">
        <v>826</v>
      </c>
      <c r="E229" s="204"/>
      <c r="F229" s="6"/>
      <c r="G229" s="25"/>
    </row>
    <row r="230" spans="1:7" ht="17.100000000000001" customHeight="1" x14ac:dyDescent="0.25">
      <c r="A230" s="201"/>
      <c r="B230" s="202"/>
      <c r="C230" s="158" t="s">
        <v>827</v>
      </c>
      <c r="D230" s="156" t="s">
        <v>826</v>
      </c>
      <c r="E230" s="204"/>
      <c r="F230" s="6"/>
      <c r="G230" s="25"/>
    </row>
    <row r="231" spans="1:7" ht="17.100000000000001" customHeight="1" x14ac:dyDescent="0.25">
      <c r="A231" s="201"/>
      <c r="B231" s="202"/>
      <c r="C231" s="158"/>
      <c r="D231" s="156"/>
      <c r="E231" s="204"/>
      <c r="F231" s="6"/>
      <c r="G231" s="25"/>
    </row>
    <row r="232" spans="1:7" ht="17.100000000000001" customHeight="1" x14ac:dyDescent="0.25">
      <c r="A232" s="201" t="s">
        <v>828</v>
      </c>
      <c r="B232" s="202" t="s">
        <v>829</v>
      </c>
      <c r="C232" s="158" t="s">
        <v>830</v>
      </c>
      <c r="D232" s="156"/>
      <c r="E232" s="204"/>
      <c r="F232" s="6"/>
      <c r="G232" s="25"/>
    </row>
    <row r="233" spans="1:7" ht="17.100000000000001" customHeight="1" x14ac:dyDescent="0.25">
      <c r="A233" s="201"/>
      <c r="B233" s="202" t="s">
        <v>831</v>
      </c>
      <c r="C233" s="158" t="s">
        <v>832</v>
      </c>
      <c r="D233" s="156"/>
      <c r="E233" s="204"/>
      <c r="F233" s="6"/>
      <c r="G233" s="25"/>
    </row>
    <row r="234" spans="1:7" ht="17.100000000000001" customHeight="1" x14ac:dyDescent="0.25">
      <c r="A234" s="201"/>
      <c r="B234" s="202"/>
      <c r="C234" s="158" t="s">
        <v>833</v>
      </c>
      <c r="D234" s="156" t="s">
        <v>826</v>
      </c>
      <c r="E234" s="204"/>
      <c r="F234" s="6"/>
      <c r="G234" s="25"/>
    </row>
    <row r="235" spans="1:7" ht="17.100000000000001" customHeight="1" x14ac:dyDescent="0.25">
      <c r="A235" s="201"/>
      <c r="B235" s="202"/>
      <c r="C235" s="158"/>
      <c r="D235" s="156"/>
      <c r="E235" s="204"/>
      <c r="F235" s="6"/>
      <c r="G235" s="25"/>
    </row>
    <row r="236" spans="1:7" ht="17.100000000000001" customHeight="1" x14ac:dyDescent="0.25">
      <c r="A236" s="201" t="s">
        <v>834</v>
      </c>
      <c r="B236" s="202"/>
      <c r="C236" s="158" t="s">
        <v>835</v>
      </c>
      <c r="D236" s="156"/>
      <c r="E236" s="204"/>
      <c r="F236" s="6"/>
      <c r="G236" s="25"/>
    </row>
    <row r="237" spans="1:7" ht="17.100000000000001" customHeight="1" x14ac:dyDescent="0.25">
      <c r="A237" s="201"/>
      <c r="B237" s="202"/>
      <c r="C237" s="158" t="s">
        <v>836</v>
      </c>
      <c r="D237" s="156" t="s">
        <v>826</v>
      </c>
      <c r="E237" s="204"/>
      <c r="F237" s="6"/>
      <c r="G237" s="25"/>
    </row>
    <row r="238" spans="1:7" ht="17.100000000000001" customHeight="1" thickBot="1" x14ac:dyDescent="0.3">
      <c r="A238" s="201"/>
      <c r="B238" s="202"/>
      <c r="C238" s="158"/>
      <c r="D238" s="156"/>
      <c r="E238" s="204"/>
      <c r="F238" s="6"/>
      <c r="G238" s="25"/>
    </row>
    <row r="239" spans="1:7" ht="17.100000000000001" customHeight="1" thickBot="1" x14ac:dyDescent="0.3">
      <c r="A239" s="467">
        <f>A175+1</f>
        <v>31</v>
      </c>
      <c r="B239" s="487"/>
      <c r="C239" s="487"/>
      <c r="D239" s="487"/>
      <c r="E239" s="487"/>
      <c r="F239" s="487"/>
      <c r="G239" s="81"/>
    </row>
    <row r="240" spans="1:7" ht="17.100000000000001" customHeight="1" thickBot="1" x14ac:dyDescent="0.3">
      <c r="A240" s="431">
        <f>A176+1</f>
        <v>30</v>
      </c>
      <c r="B240" s="432"/>
      <c r="C240" s="432"/>
      <c r="D240" s="432"/>
      <c r="E240" s="432"/>
      <c r="F240" s="432"/>
      <c r="G240" s="433"/>
    </row>
    <row r="241" spans="1:8" ht="15" customHeight="1" x14ac:dyDescent="0.25">
      <c r="A241" s="141"/>
      <c r="B241" s="141"/>
      <c r="C241" s="141"/>
      <c r="D241" s="141"/>
      <c r="E241" s="143"/>
      <c r="F241" s="141"/>
      <c r="G241" s="141"/>
    </row>
    <row r="242" spans="1:8" ht="15" customHeight="1" x14ac:dyDescent="0.25">
      <c r="A242" s="141"/>
      <c r="B242" s="141"/>
      <c r="C242" s="141"/>
      <c r="D242" s="141"/>
      <c r="E242" s="143"/>
      <c r="F242" s="141"/>
      <c r="G242" s="141"/>
    </row>
    <row r="243" spans="1:8" ht="15" customHeight="1" x14ac:dyDescent="0.25">
      <c r="A243" s="141"/>
      <c r="B243" s="141"/>
      <c r="C243" s="141"/>
      <c r="D243" s="141"/>
      <c r="E243" s="143"/>
      <c r="F243" s="141"/>
      <c r="G243" s="141"/>
      <c r="H243" s="142"/>
    </row>
    <row r="244" spans="1:8" ht="15" customHeight="1" x14ac:dyDescent="0.25">
      <c r="A244" s="141"/>
      <c r="B244" s="141"/>
      <c r="C244" s="141"/>
      <c r="D244" s="141"/>
      <c r="E244" s="143"/>
      <c r="F244" s="141"/>
      <c r="G244" s="141"/>
      <c r="H244" s="142"/>
    </row>
    <row r="245" spans="1:8" ht="9" customHeight="1" thickBot="1" x14ac:dyDescent="0.3">
      <c r="A245" s="88"/>
      <c r="B245" s="88"/>
      <c r="C245" s="88"/>
      <c r="D245" s="88"/>
      <c r="E245" s="89"/>
      <c r="F245" s="88"/>
      <c r="G245" s="88"/>
    </row>
    <row r="246" spans="1:8" ht="24.9" customHeight="1" x14ac:dyDescent="0.25">
      <c r="A246" s="215" t="s">
        <v>2</v>
      </c>
      <c r="B246" s="217" t="s">
        <v>3</v>
      </c>
      <c r="C246" s="459" t="s">
        <v>4</v>
      </c>
      <c r="D246" s="461" t="s">
        <v>5</v>
      </c>
      <c r="E246" s="463" t="s">
        <v>6</v>
      </c>
      <c r="F246" s="465" t="s">
        <v>7</v>
      </c>
      <c r="G246" s="213" t="s">
        <v>8</v>
      </c>
    </row>
    <row r="247" spans="1:8" ht="15.6" thickBot="1" x14ac:dyDescent="0.3">
      <c r="A247" s="216" t="s">
        <v>9</v>
      </c>
      <c r="B247" s="218" t="s">
        <v>10</v>
      </c>
      <c r="C247" s="460"/>
      <c r="D247" s="462"/>
      <c r="E247" s="464"/>
      <c r="F247" s="466"/>
      <c r="G247" s="214" t="s">
        <v>11</v>
      </c>
    </row>
    <row r="248" spans="1:8" ht="18" customHeight="1" x14ac:dyDescent="0.25">
      <c r="A248" s="92"/>
      <c r="B248" s="93" t="s">
        <v>12</v>
      </c>
      <c r="C248" s="94" t="s">
        <v>750</v>
      </c>
      <c r="D248" s="88"/>
      <c r="E248" s="89"/>
      <c r="F248" s="88"/>
      <c r="G248" s="95"/>
    </row>
    <row r="249" spans="1:8" ht="18" customHeight="1" thickBot="1" x14ac:dyDescent="0.3">
      <c r="A249" s="92"/>
      <c r="B249" s="93" t="s">
        <v>71</v>
      </c>
      <c r="C249" s="96" t="str">
        <f>C185</f>
        <v>Pipe work</v>
      </c>
      <c r="D249" s="88"/>
      <c r="E249" s="89"/>
      <c r="F249" s="88"/>
      <c r="G249" s="95"/>
    </row>
    <row r="250" spans="1:8" ht="21.9" customHeight="1" thickBot="1" x14ac:dyDescent="0.3">
      <c r="A250" s="189">
        <f>A240</f>
        <v>30</v>
      </c>
      <c r="B250" s="190"/>
      <c r="C250" s="191"/>
      <c r="D250" s="190"/>
      <c r="E250" s="192"/>
      <c r="F250" s="193"/>
      <c r="G250" s="81"/>
    </row>
    <row r="251" spans="1:8" ht="15" customHeight="1" x14ac:dyDescent="0.25">
      <c r="A251" s="504"/>
      <c r="B251" s="505"/>
      <c r="C251" s="505"/>
      <c r="D251" s="505"/>
      <c r="E251" s="505"/>
      <c r="F251" s="505"/>
      <c r="G251" s="506"/>
    </row>
    <row r="252" spans="1:8" ht="17.100000000000001" customHeight="1" x14ac:dyDescent="0.25">
      <c r="A252" s="201"/>
      <c r="B252" s="202"/>
      <c r="C252" s="158"/>
      <c r="D252" s="156"/>
      <c r="E252" s="204"/>
      <c r="F252" s="6"/>
      <c r="G252" s="25"/>
    </row>
    <row r="253" spans="1:8" ht="17.100000000000001" customHeight="1" x14ac:dyDescent="0.25">
      <c r="A253" s="201" t="s">
        <v>837</v>
      </c>
      <c r="B253" s="202"/>
      <c r="C253" s="158" t="s">
        <v>838</v>
      </c>
      <c r="D253" s="156"/>
      <c r="E253" s="204"/>
      <c r="F253" s="6"/>
      <c r="G253" s="25"/>
    </row>
    <row r="254" spans="1:8" ht="17.100000000000001" customHeight="1" x14ac:dyDescent="0.25">
      <c r="A254" s="201"/>
      <c r="B254" s="202"/>
      <c r="C254" s="158" t="s">
        <v>839</v>
      </c>
      <c r="D254" s="156"/>
      <c r="E254" s="204"/>
      <c r="F254" s="6"/>
      <c r="G254" s="25"/>
    </row>
    <row r="255" spans="1:8" ht="17.100000000000001" customHeight="1" x14ac:dyDescent="0.25">
      <c r="A255" s="201"/>
      <c r="B255" s="202"/>
      <c r="C255" s="158" t="s">
        <v>840</v>
      </c>
      <c r="D255" s="156" t="s">
        <v>826</v>
      </c>
      <c r="E255" s="204"/>
      <c r="F255" s="6"/>
      <c r="G255" s="25"/>
    </row>
    <row r="256" spans="1:8" ht="17.100000000000001" customHeight="1" x14ac:dyDescent="0.25">
      <c r="A256" s="201"/>
      <c r="B256" s="202"/>
      <c r="C256" s="158"/>
      <c r="D256" s="156"/>
      <c r="E256" s="204"/>
      <c r="F256" s="6"/>
      <c r="G256" s="25"/>
    </row>
    <row r="257" spans="1:7" ht="17.100000000000001" customHeight="1" x14ac:dyDescent="0.25">
      <c r="A257" s="201" t="s">
        <v>841</v>
      </c>
      <c r="B257" s="202"/>
      <c r="C257" s="158" t="s">
        <v>842</v>
      </c>
      <c r="D257" s="156"/>
      <c r="E257" s="204"/>
      <c r="F257" s="6"/>
      <c r="G257" s="25"/>
    </row>
    <row r="258" spans="1:7" ht="17.100000000000001" customHeight="1" x14ac:dyDescent="0.25">
      <c r="A258" s="201"/>
      <c r="B258" s="202"/>
      <c r="C258" s="158" t="s">
        <v>843</v>
      </c>
      <c r="D258" s="156" t="s">
        <v>826</v>
      </c>
      <c r="E258" s="204"/>
      <c r="F258" s="6"/>
      <c r="G258" s="25"/>
    </row>
    <row r="259" spans="1:7" ht="17.100000000000001" customHeight="1" x14ac:dyDescent="0.25">
      <c r="A259" s="201"/>
      <c r="B259" s="202"/>
      <c r="C259" s="158"/>
      <c r="D259" s="156"/>
      <c r="E259" s="204"/>
      <c r="F259" s="6"/>
      <c r="G259" s="25"/>
    </row>
    <row r="260" spans="1:7" ht="17.100000000000001" customHeight="1" x14ac:dyDescent="0.25">
      <c r="A260" s="70">
        <v>7.6</v>
      </c>
      <c r="B260" s="139"/>
      <c r="C260" s="106" t="s">
        <v>997</v>
      </c>
      <c r="D260" s="72"/>
      <c r="E260" s="179"/>
      <c r="F260" s="155"/>
      <c r="G260" s="75"/>
    </row>
    <row r="261" spans="1:7" ht="17.100000000000001" customHeight="1" x14ac:dyDescent="0.25">
      <c r="A261" s="201"/>
      <c r="B261" s="202"/>
      <c r="C261" s="158"/>
      <c r="D261" s="156"/>
      <c r="E261" s="204"/>
      <c r="F261" s="6"/>
      <c r="G261" s="25"/>
    </row>
    <row r="262" spans="1:7" ht="17.100000000000001" customHeight="1" x14ac:dyDescent="0.25">
      <c r="A262" s="201" t="s">
        <v>998</v>
      </c>
      <c r="B262" s="202" t="s">
        <v>295</v>
      </c>
      <c r="C262" s="158" t="s">
        <v>999</v>
      </c>
      <c r="D262" s="156"/>
      <c r="E262" s="204"/>
      <c r="F262" s="6"/>
      <c r="G262" s="25"/>
    </row>
    <row r="263" spans="1:7" ht="17.100000000000001" customHeight="1" x14ac:dyDescent="0.25">
      <c r="A263" s="201"/>
      <c r="B263" s="202"/>
      <c r="C263" s="158" t="s">
        <v>1000</v>
      </c>
      <c r="D263" s="156" t="s">
        <v>826</v>
      </c>
      <c r="E263" s="204"/>
      <c r="F263" s="6"/>
      <c r="G263" s="25"/>
    </row>
    <row r="264" spans="1:7" ht="17.100000000000001" customHeight="1" x14ac:dyDescent="0.25">
      <c r="A264" s="201"/>
      <c r="B264" s="202"/>
      <c r="C264" s="158"/>
      <c r="D264" s="156"/>
      <c r="E264" s="204"/>
      <c r="F264" s="6"/>
      <c r="G264" s="25"/>
    </row>
    <row r="265" spans="1:7" ht="17.100000000000001" customHeight="1" x14ac:dyDescent="0.25">
      <c r="A265" s="201" t="s">
        <v>1001</v>
      </c>
      <c r="B265" s="202" t="s">
        <v>380</v>
      </c>
      <c r="C265" s="158" t="s">
        <v>1002</v>
      </c>
      <c r="D265" s="156" t="s">
        <v>239</v>
      </c>
      <c r="E265" s="204"/>
      <c r="F265" s="6"/>
      <c r="G265" s="25"/>
    </row>
    <row r="266" spans="1:7" ht="17.100000000000001" customHeight="1" x14ac:dyDescent="0.25">
      <c r="A266" s="201"/>
      <c r="B266" s="202"/>
      <c r="C266" s="158"/>
      <c r="D266" s="156"/>
      <c r="E266" s="204"/>
      <c r="F266" s="6"/>
      <c r="G266" s="25"/>
    </row>
    <row r="267" spans="1:7" ht="17.100000000000001" customHeight="1" x14ac:dyDescent="0.25">
      <c r="A267" s="201" t="s">
        <v>1003</v>
      </c>
      <c r="B267" s="202" t="s">
        <v>587</v>
      </c>
      <c r="C267" s="158" t="s">
        <v>1004</v>
      </c>
      <c r="D267" s="156" t="s">
        <v>365</v>
      </c>
      <c r="E267" s="204"/>
      <c r="F267" s="6"/>
      <c r="G267" s="25"/>
    </row>
    <row r="268" spans="1:7" ht="17.100000000000001" customHeight="1" x14ac:dyDescent="0.25">
      <c r="A268" s="201"/>
      <c r="B268" s="202"/>
      <c r="C268" s="158"/>
      <c r="D268" s="156"/>
      <c r="E268" s="204"/>
      <c r="F268" s="6"/>
      <c r="G268" s="25"/>
    </row>
    <row r="269" spans="1:7" ht="17.100000000000001" customHeight="1" x14ac:dyDescent="0.25">
      <c r="A269" s="201"/>
      <c r="B269" s="202"/>
      <c r="C269" s="158"/>
      <c r="D269" s="156"/>
      <c r="E269" s="204"/>
      <c r="F269" s="6"/>
      <c r="G269" s="25"/>
    </row>
    <row r="270" spans="1:7" ht="17.100000000000001" customHeight="1" x14ac:dyDescent="0.25">
      <c r="A270" s="201"/>
      <c r="B270" s="202"/>
      <c r="C270" s="158"/>
      <c r="D270" s="156"/>
      <c r="E270" s="204"/>
      <c r="F270" s="6"/>
      <c r="G270" s="25"/>
    </row>
    <row r="271" spans="1:7" ht="17.100000000000001" customHeight="1" x14ac:dyDescent="0.25">
      <c r="A271" s="201"/>
      <c r="B271" s="202"/>
      <c r="C271" s="158"/>
      <c r="D271" s="156"/>
      <c r="E271" s="204"/>
      <c r="F271" s="6"/>
      <c r="G271" s="25"/>
    </row>
    <row r="272" spans="1:7" ht="17.100000000000001" customHeight="1" x14ac:dyDescent="0.25">
      <c r="A272" s="201"/>
      <c r="B272" s="202"/>
      <c r="C272" s="158"/>
      <c r="D272" s="156"/>
      <c r="E272" s="204"/>
      <c r="F272" s="6"/>
      <c r="G272" s="25"/>
    </row>
    <row r="273" spans="1:7" ht="17.100000000000001" customHeight="1" x14ac:dyDescent="0.25">
      <c r="A273" s="201"/>
      <c r="B273" s="202"/>
      <c r="C273" s="158"/>
      <c r="D273" s="156"/>
      <c r="E273" s="204"/>
      <c r="F273" s="6"/>
      <c r="G273" s="25"/>
    </row>
    <row r="274" spans="1:7" ht="17.100000000000001" customHeight="1" x14ac:dyDescent="0.25">
      <c r="A274" s="201"/>
      <c r="B274" s="202"/>
      <c r="C274" s="158"/>
      <c r="D274" s="156"/>
      <c r="E274" s="204"/>
      <c r="F274" s="6"/>
      <c r="G274" s="25"/>
    </row>
    <row r="275" spans="1:7" ht="17.100000000000001" customHeight="1" x14ac:dyDescent="0.25">
      <c r="A275" s="201"/>
      <c r="B275" s="202"/>
      <c r="C275" s="158"/>
      <c r="D275" s="156"/>
      <c r="E275" s="204"/>
      <c r="F275" s="6"/>
      <c r="G275" s="25"/>
    </row>
    <row r="276" spans="1:7" ht="17.100000000000001" customHeight="1" x14ac:dyDescent="0.25">
      <c r="A276" s="201"/>
      <c r="B276" s="202"/>
      <c r="C276" s="158"/>
      <c r="D276" s="156"/>
      <c r="E276" s="204"/>
      <c r="F276" s="6"/>
      <c r="G276" s="25"/>
    </row>
    <row r="277" spans="1:7" ht="17.100000000000001" customHeight="1" x14ac:dyDescent="0.25">
      <c r="A277" s="201"/>
      <c r="B277" s="202"/>
      <c r="C277" s="158"/>
      <c r="D277" s="156"/>
      <c r="E277" s="204"/>
      <c r="F277" s="6"/>
      <c r="G277" s="25"/>
    </row>
    <row r="278" spans="1:7" ht="17.100000000000001" customHeight="1" x14ac:dyDescent="0.25">
      <c r="A278" s="201"/>
      <c r="B278" s="202"/>
      <c r="C278" s="158"/>
      <c r="D278" s="156"/>
      <c r="E278" s="204"/>
      <c r="F278" s="6"/>
      <c r="G278" s="25"/>
    </row>
    <row r="279" spans="1:7" ht="17.100000000000001" customHeight="1" x14ac:dyDescent="0.25">
      <c r="A279" s="201"/>
      <c r="B279" s="202"/>
      <c r="C279" s="158"/>
      <c r="D279" s="156"/>
      <c r="E279" s="204"/>
      <c r="F279" s="6"/>
      <c r="G279" s="25"/>
    </row>
    <row r="280" spans="1:7" ht="17.100000000000001" customHeight="1" x14ac:dyDescent="0.25">
      <c r="A280" s="201"/>
      <c r="B280" s="202"/>
      <c r="C280" s="158"/>
      <c r="D280" s="156"/>
      <c r="E280" s="204"/>
      <c r="F280" s="6"/>
      <c r="G280" s="25"/>
    </row>
    <row r="281" spans="1:7" ht="17.100000000000001" customHeight="1" x14ac:dyDescent="0.25">
      <c r="A281" s="201"/>
      <c r="B281" s="202"/>
      <c r="C281" s="158"/>
      <c r="D281" s="156"/>
      <c r="E281" s="204"/>
      <c r="F281" s="6"/>
      <c r="G281" s="25"/>
    </row>
    <row r="282" spans="1:7" ht="17.100000000000001" customHeight="1" x14ac:dyDescent="0.25">
      <c r="A282" s="201"/>
      <c r="B282" s="202"/>
      <c r="C282" s="158"/>
      <c r="D282" s="156"/>
      <c r="E282" s="204"/>
      <c r="F282" s="6"/>
      <c r="G282" s="25"/>
    </row>
    <row r="283" spans="1:7" ht="17.100000000000001" customHeight="1" x14ac:dyDescent="0.25">
      <c r="A283" s="201"/>
      <c r="B283" s="202"/>
      <c r="C283" s="158"/>
      <c r="D283" s="156"/>
      <c r="E283" s="204"/>
      <c r="F283" s="6"/>
      <c r="G283" s="25"/>
    </row>
    <row r="284" spans="1:7" ht="17.100000000000001" customHeight="1" x14ac:dyDescent="0.25">
      <c r="A284" s="201"/>
      <c r="B284" s="202"/>
      <c r="C284" s="158"/>
      <c r="D284" s="156"/>
      <c r="E284" s="204"/>
      <c r="F284" s="6"/>
      <c r="G284" s="25"/>
    </row>
    <row r="285" spans="1:7" ht="17.100000000000001" customHeight="1" x14ac:dyDescent="0.25">
      <c r="A285" s="201"/>
      <c r="B285" s="202"/>
      <c r="C285" s="158"/>
      <c r="D285" s="156"/>
      <c r="E285" s="204"/>
      <c r="F285" s="6"/>
      <c r="G285" s="25"/>
    </row>
    <row r="286" spans="1:7" ht="17.100000000000001" customHeight="1" x14ac:dyDescent="0.25">
      <c r="A286" s="201"/>
      <c r="B286" s="202"/>
      <c r="C286" s="158"/>
      <c r="D286" s="156"/>
      <c r="E286" s="204"/>
      <c r="F286" s="6"/>
      <c r="G286" s="25"/>
    </row>
    <row r="287" spans="1:7" ht="17.100000000000001" customHeight="1" x14ac:dyDescent="0.25">
      <c r="A287" s="201"/>
      <c r="B287" s="202"/>
      <c r="C287" s="158"/>
      <c r="D287" s="156"/>
      <c r="E287" s="204"/>
      <c r="F287" s="6"/>
      <c r="G287" s="25"/>
    </row>
    <row r="288" spans="1:7" ht="17.100000000000001" customHeight="1" x14ac:dyDescent="0.25">
      <c r="A288" s="201"/>
      <c r="B288" s="202"/>
      <c r="C288" s="158"/>
      <c r="D288" s="156"/>
      <c r="E288" s="204"/>
      <c r="F288" s="6"/>
      <c r="G288" s="25"/>
    </row>
    <row r="289" spans="1:7" ht="17.100000000000001" customHeight="1" x14ac:dyDescent="0.25">
      <c r="A289" s="201"/>
      <c r="B289" s="202"/>
      <c r="C289" s="158"/>
      <c r="D289" s="156"/>
      <c r="E289" s="204"/>
      <c r="F289" s="6"/>
      <c r="G289" s="25"/>
    </row>
    <row r="290" spans="1:7" ht="17.100000000000001" customHeight="1" x14ac:dyDescent="0.25">
      <c r="A290" s="201"/>
      <c r="B290" s="202"/>
      <c r="C290" s="158"/>
      <c r="D290" s="156"/>
      <c r="E290" s="204"/>
      <c r="F290" s="6"/>
      <c r="G290" s="25"/>
    </row>
    <row r="291" spans="1:7" ht="17.100000000000001" customHeight="1" x14ac:dyDescent="0.25">
      <c r="A291" s="201"/>
      <c r="B291" s="202"/>
      <c r="C291" s="158"/>
      <c r="D291" s="156"/>
      <c r="E291" s="204"/>
      <c r="F291" s="6"/>
      <c r="G291" s="25"/>
    </row>
    <row r="292" spans="1:7" ht="17.100000000000001" customHeight="1" x14ac:dyDescent="0.25">
      <c r="A292" s="201"/>
      <c r="B292" s="202"/>
      <c r="C292" s="158"/>
      <c r="D292" s="156"/>
      <c r="E292" s="204"/>
      <c r="F292" s="6"/>
      <c r="G292" s="25"/>
    </row>
    <row r="293" spans="1:7" ht="17.100000000000001" customHeight="1" x14ac:dyDescent="0.25">
      <c r="A293" s="201"/>
      <c r="B293" s="202"/>
      <c r="C293" s="158"/>
      <c r="D293" s="156"/>
      <c r="E293" s="204"/>
      <c r="F293" s="6"/>
      <c r="G293" s="25"/>
    </row>
    <row r="294" spans="1:7" ht="17.100000000000001" customHeight="1" x14ac:dyDescent="0.25">
      <c r="A294" s="201"/>
      <c r="B294" s="202"/>
      <c r="C294" s="158"/>
      <c r="D294" s="156"/>
      <c r="E294" s="204"/>
      <c r="F294" s="6"/>
      <c r="G294" s="25"/>
    </row>
    <row r="295" spans="1:7" ht="17.100000000000001" customHeight="1" x14ac:dyDescent="0.25">
      <c r="A295" s="201"/>
      <c r="B295" s="202"/>
      <c r="C295" s="158"/>
      <c r="D295" s="156"/>
      <c r="E295" s="204"/>
      <c r="F295" s="6"/>
      <c r="G295" s="25"/>
    </row>
    <row r="296" spans="1:7" ht="17.100000000000001" customHeight="1" x14ac:dyDescent="0.25">
      <c r="A296" s="201"/>
      <c r="B296" s="202"/>
      <c r="C296" s="158"/>
      <c r="D296" s="156"/>
      <c r="E296" s="204"/>
      <c r="F296" s="6"/>
      <c r="G296" s="25"/>
    </row>
    <row r="297" spans="1:7" ht="17.100000000000001" customHeight="1" x14ac:dyDescent="0.25">
      <c r="A297" s="201"/>
      <c r="B297" s="202"/>
      <c r="C297" s="158"/>
      <c r="D297" s="156"/>
      <c r="E297" s="204"/>
      <c r="F297" s="6"/>
      <c r="G297" s="25"/>
    </row>
    <row r="298" spans="1:7" ht="17.100000000000001" customHeight="1" x14ac:dyDescent="0.25">
      <c r="A298" s="201"/>
      <c r="B298" s="202"/>
      <c r="C298" s="158"/>
      <c r="D298" s="156"/>
      <c r="E298" s="204"/>
      <c r="F298" s="6"/>
      <c r="G298" s="25"/>
    </row>
    <row r="299" spans="1:7" ht="17.100000000000001" customHeight="1" x14ac:dyDescent="0.25">
      <c r="A299" s="201"/>
      <c r="B299" s="202"/>
      <c r="C299" s="158"/>
      <c r="D299" s="156"/>
      <c r="E299" s="204"/>
      <c r="F299" s="6"/>
      <c r="G299" s="25"/>
    </row>
    <row r="300" spans="1:7" ht="17.100000000000001" customHeight="1" x14ac:dyDescent="0.25">
      <c r="A300" s="201"/>
      <c r="B300" s="202"/>
      <c r="C300" s="158"/>
      <c r="D300" s="156"/>
      <c r="E300" s="204"/>
      <c r="F300" s="6"/>
      <c r="G300" s="25"/>
    </row>
    <row r="301" spans="1:7" ht="17.100000000000001" customHeight="1" x14ac:dyDescent="0.25">
      <c r="A301" s="201"/>
      <c r="B301" s="202"/>
      <c r="C301" s="158"/>
      <c r="D301" s="156"/>
      <c r="E301" s="204"/>
      <c r="F301" s="6"/>
      <c r="G301" s="25"/>
    </row>
    <row r="302" spans="1:7" ht="17.100000000000001" customHeight="1" thickBot="1" x14ac:dyDescent="0.3">
      <c r="A302" s="201"/>
      <c r="B302" s="202"/>
      <c r="C302" s="158"/>
      <c r="D302" s="156"/>
      <c r="E302" s="204"/>
      <c r="F302" s="6"/>
      <c r="G302" s="25"/>
    </row>
    <row r="303" spans="1:7" ht="18" thickBot="1" x14ac:dyDescent="0.3">
      <c r="A303" s="494" t="s">
        <v>844</v>
      </c>
      <c r="B303" s="495"/>
      <c r="C303" s="495"/>
      <c r="D303" s="495"/>
      <c r="E303" s="495"/>
      <c r="F303" s="495"/>
      <c r="G303" s="427"/>
    </row>
    <row r="304" spans="1:7" ht="17.100000000000001" customHeight="1" thickBot="1" x14ac:dyDescent="0.3">
      <c r="A304" s="488">
        <f>A240+1</f>
        <v>31</v>
      </c>
      <c r="B304" s="489"/>
      <c r="C304" s="489"/>
      <c r="D304" s="489"/>
      <c r="E304" s="489"/>
      <c r="F304" s="489"/>
      <c r="G304" s="490"/>
    </row>
    <row r="305" spans="1:8" ht="15" customHeight="1" x14ac:dyDescent="0.25">
      <c r="A305" s="141"/>
      <c r="B305" s="141"/>
      <c r="C305" s="141"/>
      <c r="D305" s="141"/>
      <c r="E305" s="143"/>
      <c r="F305" s="141"/>
      <c r="G305" s="141"/>
    </row>
    <row r="306" spans="1:8" ht="15" customHeight="1" x14ac:dyDescent="0.25">
      <c r="A306" s="141"/>
      <c r="B306" s="141"/>
      <c r="C306" s="141"/>
      <c r="D306" s="141"/>
      <c r="E306" s="143"/>
      <c r="F306" s="141"/>
      <c r="G306" s="141"/>
    </row>
    <row r="307" spans="1:8" ht="15" customHeight="1" x14ac:dyDescent="0.25">
      <c r="A307" s="141"/>
      <c r="B307" s="141"/>
      <c r="C307" s="141"/>
      <c r="D307" s="141"/>
      <c r="E307" s="143"/>
      <c r="F307" s="141"/>
      <c r="G307" s="141"/>
      <c r="H307" s="142"/>
    </row>
    <row r="308" spans="1:8" ht="15" customHeight="1" x14ac:dyDescent="0.25">
      <c r="A308" s="141"/>
      <c r="B308" s="141"/>
      <c r="C308" s="141"/>
      <c r="D308" s="141"/>
      <c r="E308" s="143"/>
      <c r="F308" s="141"/>
      <c r="G308" s="141"/>
      <c r="H308" s="142"/>
    </row>
    <row r="309" spans="1:8" x14ac:dyDescent="0.25">
      <c r="H309" s="142"/>
    </row>
    <row r="310" spans="1:8" x14ac:dyDescent="0.25">
      <c r="H310" s="142"/>
    </row>
  </sheetData>
  <mergeCells count="34">
    <mergeCell ref="A304:G304"/>
    <mergeCell ref="E182:E183"/>
    <mergeCell ref="C121:C122"/>
    <mergeCell ref="D121:D122"/>
    <mergeCell ref="E121:E122"/>
    <mergeCell ref="F121:F122"/>
    <mergeCell ref="A125:C125"/>
    <mergeCell ref="A175:F175"/>
    <mergeCell ref="A176:G176"/>
    <mergeCell ref="C182:C183"/>
    <mergeCell ref="D182:D183"/>
    <mergeCell ref="F182:F183"/>
    <mergeCell ref="A303:F303"/>
    <mergeCell ref="A187:G187"/>
    <mergeCell ref="A239:F239"/>
    <mergeCell ref="A240:G240"/>
    <mergeCell ref="A115:G115"/>
    <mergeCell ref="E56:E57"/>
    <mergeCell ref="C5:C6"/>
    <mergeCell ref="D5:D6"/>
    <mergeCell ref="E5:E6"/>
    <mergeCell ref="F5:F6"/>
    <mergeCell ref="C9:G9"/>
    <mergeCell ref="A49:F49"/>
    <mergeCell ref="A50:G50"/>
    <mergeCell ref="C56:C57"/>
    <mergeCell ref="D56:D57"/>
    <mergeCell ref="F56:F57"/>
    <mergeCell ref="A114:F114"/>
    <mergeCell ref="C246:C247"/>
    <mergeCell ref="D246:D247"/>
    <mergeCell ref="E246:E247"/>
    <mergeCell ref="F246:F247"/>
    <mergeCell ref="A251:G251"/>
  </mergeCells>
  <phoneticPr fontId="41" type="noConversion"/>
  <pageMargins left="0.7" right="0.7" top="0.75" bottom="0.75" header="0.3" footer="0.3"/>
  <pageSetup paperSize="9" scale="61" fitToHeight="0" orientation="portrait" r:id="rId1"/>
  <rowBreaks count="4" manualBreakCount="4">
    <brk id="54" max="6" man="1"/>
    <brk id="119" max="6" man="1"/>
    <brk id="180" max="6" man="1"/>
    <brk id="244" max="6"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5B7B3-701B-45F9-A680-7EB7275050A5}">
  <sheetPr>
    <tabColor theme="0"/>
    <pageSetUpPr fitToPage="1"/>
  </sheetPr>
  <dimension ref="A1:K129"/>
  <sheetViews>
    <sheetView view="pageBreakPreview" topLeftCell="A100" zoomScale="85" zoomScaleNormal="100" zoomScaleSheetLayoutView="85" workbookViewId="0">
      <selection activeCell="G124" sqref="A124:G124"/>
    </sheetView>
  </sheetViews>
  <sheetFormatPr defaultColWidth="9.109375" defaultRowHeight="14.4" x14ac:dyDescent="0.3"/>
  <cols>
    <col min="1" max="1" width="8.109375" style="181" customWidth="1"/>
    <col min="2" max="2" width="9.5546875" style="181" customWidth="1"/>
    <col min="3" max="3" width="77.6640625" style="181" customWidth="1"/>
    <col min="4" max="4" width="9.109375" style="181"/>
    <col min="5" max="5" width="10.6640625" style="181" bestFit="1" customWidth="1"/>
    <col min="6" max="6" width="13.6640625" style="181" customWidth="1"/>
    <col min="7" max="7" width="15.6640625" style="181" customWidth="1"/>
    <col min="8" max="8" width="9.109375" style="181"/>
    <col min="9" max="9" width="0" style="181" hidden="1" customWidth="1"/>
    <col min="10" max="10" width="12.88671875" style="181" hidden="1" customWidth="1"/>
    <col min="11" max="11" width="17" style="181" hidden="1" customWidth="1"/>
    <col min="12" max="16384" width="9.109375" style="181"/>
  </cols>
  <sheetData>
    <row r="1" spans="1:10" ht="24.6" x14ac:dyDescent="0.3">
      <c r="A1" s="52" t="str">
        <f>Works!A1</f>
        <v>CONTRACT JW14402</v>
      </c>
      <c r="B1" s="26"/>
      <c r="C1" s="26"/>
      <c r="D1" s="27"/>
      <c r="E1" s="28"/>
      <c r="F1" s="29" t="str">
        <f>Works!F1</f>
        <v>Date :08/09/2025</v>
      </c>
      <c r="G1" s="30"/>
      <c r="J1" s="3">
        <v>0.4</v>
      </c>
    </row>
    <row r="2" spans="1:10" ht="34.5" customHeight="1" x14ac:dyDescent="0.3">
      <c r="A2" s="55" t="s">
        <v>0</v>
      </c>
      <c r="B2" s="31"/>
      <c r="C2" s="31"/>
      <c r="D2" s="31"/>
      <c r="E2" s="32"/>
      <c r="F2" s="32"/>
      <c r="G2" s="33"/>
    </row>
    <row r="3" spans="1:10" ht="15.6" thickBot="1" x14ac:dyDescent="0.35">
      <c r="A3" s="57" t="str">
        <f>Works!A3</f>
        <v>Turffontein Corridors of Freedom - Water Upgrade (Forest Hill New Tower and Pumpstation)</v>
      </c>
      <c r="B3" s="34"/>
      <c r="C3" s="34"/>
      <c r="D3" s="35"/>
      <c r="E3" s="35"/>
      <c r="F3" s="35"/>
      <c r="G3" s="36"/>
    </row>
    <row r="4" spans="1:10" ht="15" thickBot="1" x14ac:dyDescent="0.35">
      <c r="A4" s="88"/>
      <c r="B4" s="88"/>
      <c r="C4" s="88"/>
      <c r="D4" s="88"/>
      <c r="E4" s="88"/>
      <c r="F4" s="88"/>
      <c r="G4" s="88"/>
    </row>
    <row r="5" spans="1:10" ht="17.25" customHeight="1" x14ac:dyDescent="0.3">
      <c r="A5" s="215" t="s">
        <v>2</v>
      </c>
      <c r="B5" s="217" t="s">
        <v>3</v>
      </c>
      <c r="C5" s="459" t="s">
        <v>4</v>
      </c>
      <c r="D5" s="461" t="s">
        <v>5</v>
      </c>
      <c r="E5" s="463" t="s">
        <v>6</v>
      </c>
      <c r="F5" s="465" t="s">
        <v>7</v>
      </c>
      <c r="G5" s="213" t="s">
        <v>8</v>
      </c>
    </row>
    <row r="6" spans="1:10" ht="18" customHeight="1" thickBot="1" x14ac:dyDescent="0.35">
      <c r="A6" s="216" t="s">
        <v>9</v>
      </c>
      <c r="B6" s="218" t="s">
        <v>10</v>
      </c>
      <c r="C6" s="460"/>
      <c r="D6" s="462"/>
      <c r="E6" s="464"/>
      <c r="F6" s="466"/>
      <c r="G6" s="214" t="s">
        <v>11</v>
      </c>
    </row>
    <row r="7" spans="1:10" ht="31.8" x14ac:dyDescent="0.3">
      <c r="A7" s="92"/>
      <c r="B7" s="93" t="s">
        <v>12</v>
      </c>
      <c r="C7" s="94" t="s">
        <v>845</v>
      </c>
      <c r="D7" s="148"/>
      <c r="E7" s="88"/>
      <c r="F7" s="88"/>
      <c r="G7" s="149"/>
    </row>
    <row r="8" spans="1:10" ht="21" thickBot="1" x14ac:dyDescent="0.35">
      <c r="A8" s="92"/>
      <c r="B8" s="93" t="s">
        <v>71</v>
      </c>
      <c r="C8" s="96" t="s">
        <v>846</v>
      </c>
      <c r="D8" s="88"/>
      <c r="E8" s="88"/>
      <c r="F8" s="88"/>
      <c r="G8" s="95"/>
    </row>
    <row r="9" spans="1:10" ht="17.399999999999999" x14ac:dyDescent="0.3">
      <c r="A9" s="65">
        <v>8.1</v>
      </c>
      <c r="B9" s="66"/>
      <c r="C9" s="67" t="s">
        <v>847</v>
      </c>
      <c r="D9" s="66"/>
      <c r="E9" s="182"/>
      <c r="F9" s="68"/>
      <c r="G9" s="69"/>
    </row>
    <row r="10" spans="1:10" x14ac:dyDescent="0.3">
      <c r="A10" s="201"/>
      <c r="B10" s="202"/>
      <c r="C10" s="158"/>
      <c r="D10" s="156"/>
      <c r="E10" s="204"/>
      <c r="F10" s="6"/>
      <c r="G10" s="25"/>
    </row>
    <row r="11" spans="1:10" x14ac:dyDescent="0.3">
      <c r="A11" s="201"/>
      <c r="B11" s="202"/>
      <c r="C11" s="158" t="s">
        <v>1006</v>
      </c>
      <c r="D11" s="156"/>
      <c r="E11" s="204"/>
      <c r="F11" s="6"/>
      <c r="G11" s="25"/>
    </row>
    <row r="12" spans="1:10" x14ac:dyDescent="0.3">
      <c r="A12" s="201"/>
      <c r="B12" s="202"/>
      <c r="C12" s="158" t="s">
        <v>848</v>
      </c>
      <c r="D12" s="156"/>
      <c r="E12" s="204"/>
      <c r="F12" s="6"/>
      <c r="G12" s="25"/>
    </row>
    <row r="13" spans="1:10" x14ac:dyDescent="0.3">
      <c r="A13" s="201"/>
      <c r="B13" s="202"/>
      <c r="C13" s="158"/>
      <c r="D13" s="156"/>
      <c r="E13" s="204"/>
      <c r="F13" s="6"/>
      <c r="G13" s="25"/>
    </row>
    <row r="14" spans="1:10" x14ac:dyDescent="0.3">
      <c r="A14" s="201"/>
      <c r="B14" s="202"/>
      <c r="C14" s="158" t="s">
        <v>1503</v>
      </c>
      <c r="D14" s="156"/>
      <c r="E14" s="204"/>
      <c r="F14" s="6"/>
      <c r="G14" s="25"/>
    </row>
    <row r="15" spans="1:10" x14ac:dyDescent="0.3">
      <c r="A15" s="201"/>
      <c r="B15" s="202"/>
      <c r="C15" s="158" t="s">
        <v>849</v>
      </c>
      <c r="D15" s="156"/>
      <c r="E15" s="204"/>
      <c r="F15" s="6"/>
      <c r="G15" s="25"/>
    </row>
    <row r="16" spans="1:10" x14ac:dyDescent="0.3">
      <c r="A16" s="201"/>
      <c r="B16" s="202"/>
      <c r="C16" s="158" t="s">
        <v>850</v>
      </c>
      <c r="D16" s="156"/>
      <c r="E16" s="204"/>
      <c r="F16" s="6"/>
      <c r="G16" s="25"/>
    </row>
    <row r="17" spans="1:11" x14ac:dyDescent="0.3">
      <c r="A17" s="201"/>
      <c r="B17" s="202"/>
      <c r="C17" s="158" t="s">
        <v>851</v>
      </c>
      <c r="D17" s="156"/>
      <c r="E17" s="204"/>
      <c r="F17" s="6"/>
      <c r="G17" s="25"/>
    </row>
    <row r="18" spans="1:11" x14ac:dyDescent="0.3">
      <c r="A18" s="201"/>
      <c r="B18" s="202"/>
      <c r="C18" s="158" t="s">
        <v>852</v>
      </c>
      <c r="D18" s="156"/>
      <c r="E18" s="204"/>
      <c r="F18" s="6"/>
      <c r="G18" s="25"/>
    </row>
    <row r="19" spans="1:11" x14ac:dyDescent="0.3">
      <c r="A19" s="201"/>
      <c r="B19" s="202"/>
      <c r="C19" s="158" t="s">
        <v>853</v>
      </c>
      <c r="D19" s="156"/>
      <c r="E19" s="204"/>
      <c r="F19" s="6"/>
      <c r="G19" s="25"/>
    </row>
    <row r="20" spans="1:11" x14ac:dyDescent="0.3">
      <c r="A20" s="201"/>
      <c r="B20" s="202"/>
      <c r="C20" s="158" t="s">
        <v>854</v>
      </c>
      <c r="D20" s="156"/>
      <c r="E20" s="204"/>
      <c r="F20" s="6"/>
      <c r="G20" s="25"/>
    </row>
    <row r="21" spans="1:11" x14ac:dyDescent="0.3">
      <c r="A21" s="201"/>
      <c r="B21" s="202"/>
      <c r="C21" s="158" t="s">
        <v>855</v>
      </c>
      <c r="D21" s="156"/>
      <c r="E21" s="204"/>
      <c r="F21" s="6"/>
      <c r="G21" s="25"/>
    </row>
    <row r="22" spans="1:11" x14ac:dyDescent="0.3">
      <c r="A22" s="201"/>
      <c r="B22" s="202"/>
      <c r="C22" s="158" t="s">
        <v>856</v>
      </c>
      <c r="D22" s="156"/>
      <c r="E22" s="204"/>
      <c r="F22" s="6"/>
      <c r="G22" s="25"/>
    </row>
    <row r="23" spans="1:11" x14ac:dyDescent="0.3">
      <c r="A23" s="201"/>
      <c r="B23" s="202"/>
      <c r="C23" s="158" t="s">
        <v>857</v>
      </c>
      <c r="D23" s="156"/>
      <c r="E23" s="204"/>
      <c r="F23" s="6"/>
      <c r="G23" s="25"/>
    </row>
    <row r="24" spans="1:11" x14ac:dyDescent="0.3">
      <c r="A24" s="201"/>
      <c r="B24" s="202"/>
      <c r="C24" s="203" t="s">
        <v>858</v>
      </c>
      <c r="D24" s="156"/>
      <c r="E24" s="204"/>
      <c r="F24" s="6"/>
      <c r="G24" s="25"/>
    </row>
    <row r="25" spans="1:11" x14ac:dyDescent="0.3">
      <c r="A25" s="201"/>
      <c r="B25" s="202"/>
      <c r="C25" s="203" t="s">
        <v>859</v>
      </c>
      <c r="D25" s="156" t="s">
        <v>158</v>
      </c>
      <c r="E25" s="204">
        <v>3</v>
      </c>
      <c r="F25" s="6"/>
      <c r="G25" s="25"/>
      <c r="J25" s="12">
        <f>672192/2</f>
        <v>336096</v>
      </c>
      <c r="K25" s="181">
        <f>E25*J25</f>
        <v>1008288</v>
      </c>
    </row>
    <row r="26" spans="1:11" ht="15" thickBot="1" x14ac:dyDescent="0.35">
      <c r="A26" s="201"/>
      <c r="B26" s="202"/>
      <c r="C26" s="158"/>
      <c r="D26" s="156"/>
      <c r="E26" s="204"/>
      <c r="F26" s="6"/>
      <c r="G26" s="25"/>
    </row>
    <row r="27" spans="1:11" ht="17.399999999999999" x14ac:dyDescent="0.3">
      <c r="A27" s="65">
        <v>8.1999999999999993</v>
      </c>
      <c r="B27" s="66"/>
      <c r="C27" s="67" t="s">
        <v>860</v>
      </c>
      <c r="D27" s="66"/>
      <c r="E27" s="182"/>
      <c r="F27" s="183"/>
      <c r="G27" s="69"/>
    </row>
    <row r="28" spans="1:11" x14ac:dyDescent="0.3">
      <c r="A28" s="201"/>
      <c r="B28" s="202"/>
      <c r="C28" s="158"/>
      <c r="D28" s="156"/>
      <c r="E28" s="204"/>
      <c r="F28" s="6"/>
      <c r="G28" s="25"/>
    </row>
    <row r="29" spans="1:11" x14ac:dyDescent="0.3">
      <c r="A29" s="201"/>
      <c r="B29" s="202"/>
      <c r="C29" s="203" t="s">
        <v>1584</v>
      </c>
      <c r="D29" s="156"/>
      <c r="E29" s="204"/>
      <c r="F29" s="6"/>
      <c r="G29" s="25"/>
    </row>
    <row r="30" spans="1:11" x14ac:dyDescent="0.3">
      <c r="A30" s="201"/>
      <c r="B30" s="202"/>
      <c r="C30" s="203" t="s">
        <v>861</v>
      </c>
      <c r="D30" s="156"/>
      <c r="E30" s="204"/>
      <c r="F30" s="6"/>
      <c r="G30" s="25"/>
    </row>
    <row r="31" spans="1:11" x14ac:dyDescent="0.3">
      <c r="A31" s="201"/>
      <c r="B31" s="202"/>
      <c r="C31" s="203" t="s">
        <v>862</v>
      </c>
      <c r="D31" s="156"/>
      <c r="E31" s="204"/>
      <c r="F31" s="6"/>
      <c r="G31" s="25"/>
    </row>
    <row r="32" spans="1:11" x14ac:dyDescent="0.3">
      <c r="A32" s="201"/>
      <c r="B32" s="202"/>
      <c r="C32" s="158"/>
      <c r="D32" s="156"/>
      <c r="E32" s="204"/>
      <c r="F32" s="6"/>
      <c r="G32" s="25"/>
    </row>
    <row r="33" spans="1:11" x14ac:dyDescent="0.3">
      <c r="A33" s="201" t="s">
        <v>863</v>
      </c>
      <c r="B33" s="202"/>
      <c r="C33" s="158" t="s">
        <v>1526</v>
      </c>
      <c r="D33" s="156" t="s">
        <v>158</v>
      </c>
      <c r="E33" s="204">
        <v>1</v>
      </c>
      <c r="F33" s="6"/>
      <c r="G33" s="25"/>
      <c r="J33" s="12">
        <v>84988.08</v>
      </c>
      <c r="K33" s="181">
        <f>E33*J33</f>
        <v>84988.08</v>
      </c>
    </row>
    <row r="34" spans="1:11" x14ac:dyDescent="0.3">
      <c r="A34" s="201"/>
      <c r="B34" s="202"/>
      <c r="C34" s="158"/>
      <c r="D34" s="156"/>
      <c r="E34" s="204"/>
      <c r="F34" s="6"/>
      <c r="G34" s="25"/>
      <c r="J34" s="13"/>
    </row>
    <row r="35" spans="1:11" x14ac:dyDescent="0.3">
      <c r="A35" s="201" t="s">
        <v>864</v>
      </c>
      <c r="B35" s="202"/>
      <c r="C35" s="158" t="s">
        <v>1527</v>
      </c>
      <c r="D35" s="156" t="s">
        <v>158</v>
      </c>
      <c r="E35" s="204">
        <v>1</v>
      </c>
      <c r="F35" s="6"/>
      <c r="G35" s="25"/>
      <c r="J35" s="13">
        <v>51444.39</v>
      </c>
      <c r="K35" s="181">
        <f>E35*J35</f>
        <v>51444.39</v>
      </c>
    </row>
    <row r="36" spans="1:11" x14ac:dyDescent="0.3">
      <c r="A36" s="201"/>
      <c r="B36" s="202"/>
      <c r="C36" s="158"/>
      <c r="D36" s="156"/>
      <c r="E36" s="204"/>
      <c r="F36" s="6"/>
      <c r="G36" s="25"/>
      <c r="J36" s="13"/>
    </row>
    <row r="37" spans="1:11" ht="28.8" x14ac:dyDescent="0.3">
      <c r="A37" s="201"/>
      <c r="B37" s="202"/>
      <c r="C37" s="256" t="s">
        <v>1528</v>
      </c>
      <c r="D37" s="156"/>
      <c r="E37" s="204"/>
      <c r="F37" s="6"/>
      <c r="G37" s="25"/>
      <c r="J37" s="12">
        <v>51444.39</v>
      </c>
      <c r="K37" s="181">
        <f>E37*J37</f>
        <v>0</v>
      </c>
    </row>
    <row r="38" spans="1:11" x14ac:dyDescent="0.3">
      <c r="A38" s="201"/>
      <c r="B38" s="202"/>
      <c r="C38" s="158"/>
      <c r="D38" s="156"/>
      <c r="E38" s="204"/>
      <c r="F38" s="6"/>
      <c r="G38" s="25"/>
      <c r="J38" s="12"/>
    </row>
    <row r="39" spans="1:11" x14ac:dyDescent="0.3">
      <c r="A39" s="201" t="s">
        <v>865</v>
      </c>
      <c r="B39" s="202"/>
      <c r="C39" s="158" t="s">
        <v>1529</v>
      </c>
      <c r="D39" s="156" t="s">
        <v>158</v>
      </c>
      <c r="E39" s="204">
        <v>2</v>
      </c>
      <c r="F39" s="6"/>
      <c r="G39" s="25"/>
      <c r="J39" s="12">
        <v>51444.39</v>
      </c>
    </row>
    <row r="40" spans="1:11" x14ac:dyDescent="0.3">
      <c r="A40" s="201"/>
      <c r="B40" s="202"/>
      <c r="C40" s="158"/>
      <c r="D40" s="156"/>
      <c r="E40" s="204"/>
      <c r="F40" s="6"/>
      <c r="G40" s="25"/>
      <c r="J40" s="12"/>
    </row>
    <row r="41" spans="1:11" x14ac:dyDescent="0.3">
      <c r="A41" s="201" t="s">
        <v>1530</v>
      </c>
      <c r="B41" s="202"/>
      <c r="C41" s="158" t="s">
        <v>1531</v>
      </c>
      <c r="D41" s="156" t="s">
        <v>158</v>
      </c>
      <c r="E41" s="204">
        <v>2</v>
      </c>
      <c r="F41" s="6"/>
      <c r="G41" s="25"/>
      <c r="J41" s="12">
        <v>51444.39</v>
      </c>
    </row>
    <row r="42" spans="1:11" ht="15" thickBot="1" x14ac:dyDescent="0.35">
      <c r="A42" s="201"/>
      <c r="B42" s="202"/>
      <c r="C42" s="158"/>
      <c r="D42" s="156"/>
      <c r="E42" s="204"/>
      <c r="F42" s="6"/>
      <c r="G42" s="25"/>
      <c r="J42" s="12"/>
    </row>
    <row r="43" spans="1:11" ht="17.399999999999999" x14ac:dyDescent="0.3">
      <c r="A43" s="65">
        <v>8.3000000000000007</v>
      </c>
      <c r="B43" s="66"/>
      <c r="C43" s="67" t="s">
        <v>866</v>
      </c>
      <c r="D43" s="66"/>
      <c r="E43" s="182"/>
      <c r="F43" s="183"/>
      <c r="G43" s="69"/>
      <c r="J43" s="13"/>
    </row>
    <row r="44" spans="1:11" x14ac:dyDescent="0.3">
      <c r="A44" s="201"/>
      <c r="B44" s="202"/>
      <c r="C44" s="158"/>
      <c r="D44" s="156"/>
      <c r="E44" s="204"/>
      <c r="F44" s="6"/>
      <c r="G44" s="25"/>
      <c r="J44" s="12"/>
    </row>
    <row r="45" spans="1:11" x14ac:dyDescent="0.3">
      <c r="A45" s="201"/>
      <c r="B45" s="202"/>
      <c r="C45" s="158" t="s">
        <v>1589</v>
      </c>
      <c r="D45" s="156"/>
      <c r="E45" s="204"/>
      <c r="F45" s="6"/>
      <c r="G45" s="25"/>
    </row>
    <row r="46" spans="1:11" x14ac:dyDescent="0.3">
      <c r="A46" s="201"/>
      <c r="B46" s="202"/>
      <c r="C46" s="158" t="s">
        <v>1590</v>
      </c>
      <c r="D46" s="156"/>
      <c r="E46" s="204"/>
      <c r="F46" s="6"/>
      <c r="G46" s="25"/>
    </row>
    <row r="47" spans="1:11" x14ac:dyDescent="0.3">
      <c r="A47" s="201"/>
      <c r="B47" s="202"/>
      <c r="C47" s="158" t="s">
        <v>867</v>
      </c>
      <c r="D47" s="156"/>
      <c r="E47" s="204"/>
      <c r="F47" s="6"/>
      <c r="G47" s="25"/>
    </row>
    <row r="48" spans="1:11" x14ac:dyDescent="0.3">
      <c r="A48" s="201"/>
      <c r="B48" s="202"/>
      <c r="C48" s="158"/>
      <c r="D48" s="156"/>
      <c r="E48" s="204"/>
      <c r="F48" s="6"/>
      <c r="G48" s="25"/>
    </row>
    <row r="49" spans="1:11" x14ac:dyDescent="0.3">
      <c r="A49" s="201" t="s">
        <v>868</v>
      </c>
      <c r="B49" s="202"/>
      <c r="C49" s="158" t="s">
        <v>869</v>
      </c>
      <c r="D49" s="156" t="s">
        <v>158</v>
      </c>
      <c r="E49" s="204">
        <v>2</v>
      </c>
      <c r="F49" s="6"/>
      <c r="G49" s="25"/>
      <c r="J49" s="14">
        <v>125613.21</v>
      </c>
      <c r="K49" s="181">
        <f>E49*J49</f>
        <v>251226.42</v>
      </c>
    </row>
    <row r="50" spans="1:11" ht="15" thickBot="1" x14ac:dyDescent="0.35">
      <c r="A50" s="201"/>
      <c r="B50" s="202"/>
      <c r="C50" s="158"/>
      <c r="D50" s="156"/>
      <c r="E50" s="204"/>
      <c r="F50" s="6"/>
      <c r="G50" s="25"/>
    </row>
    <row r="51" spans="1:11" ht="17.399999999999999" x14ac:dyDescent="0.3">
      <c r="A51" s="65">
        <v>8.4</v>
      </c>
      <c r="B51" s="66"/>
      <c r="C51" s="67" t="s">
        <v>870</v>
      </c>
      <c r="D51" s="66"/>
      <c r="E51" s="66"/>
      <c r="F51" s="183"/>
      <c r="G51" s="69"/>
    </row>
    <row r="52" spans="1:11" x14ac:dyDescent="0.3">
      <c r="A52" s="201"/>
      <c r="B52" s="202"/>
      <c r="C52" s="158"/>
      <c r="D52" s="156"/>
      <c r="E52" s="204"/>
      <c r="F52" s="6"/>
      <c r="G52" s="25"/>
    </row>
    <row r="53" spans="1:11" x14ac:dyDescent="0.3">
      <c r="A53" s="201" t="s">
        <v>871</v>
      </c>
      <c r="B53" s="202"/>
      <c r="C53" s="158" t="s">
        <v>872</v>
      </c>
      <c r="D53" s="156"/>
      <c r="E53" s="204"/>
      <c r="F53" s="6"/>
      <c r="G53" s="25"/>
    </row>
    <row r="54" spans="1:11" x14ac:dyDescent="0.3">
      <c r="A54" s="201"/>
      <c r="B54" s="202"/>
      <c r="C54" s="158" t="s">
        <v>873</v>
      </c>
      <c r="D54" s="156"/>
      <c r="E54" s="204"/>
      <c r="F54" s="6"/>
      <c r="G54" s="25"/>
    </row>
    <row r="55" spans="1:11" x14ac:dyDescent="0.3">
      <c r="A55" s="201"/>
      <c r="B55" s="202"/>
      <c r="C55" s="158" t="s">
        <v>856</v>
      </c>
      <c r="D55" s="509" t="s">
        <v>1532</v>
      </c>
      <c r="E55" s="510"/>
      <c r="F55" s="510"/>
      <c r="G55" s="511"/>
      <c r="J55" s="181">
        <v>99000</v>
      </c>
      <c r="K55" s="181">
        <f>E55*J55</f>
        <v>0</v>
      </c>
    </row>
    <row r="56" spans="1:11" x14ac:dyDescent="0.3">
      <c r="A56" s="201"/>
      <c r="B56" s="202"/>
      <c r="C56" s="158" t="s">
        <v>857</v>
      </c>
      <c r="D56" s="156"/>
      <c r="E56" s="204"/>
      <c r="F56" s="6"/>
      <c r="G56" s="25"/>
    </row>
    <row r="57" spans="1:11" x14ac:dyDescent="0.3">
      <c r="A57" s="201"/>
      <c r="B57" s="202"/>
      <c r="C57" s="158" t="s">
        <v>874</v>
      </c>
      <c r="D57" s="156"/>
      <c r="E57" s="204"/>
      <c r="F57" s="6"/>
      <c r="G57" s="25"/>
    </row>
    <row r="58" spans="1:11" x14ac:dyDescent="0.3">
      <c r="A58" s="201"/>
      <c r="B58" s="202"/>
      <c r="C58" s="158" t="s">
        <v>859</v>
      </c>
      <c r="D58" s="156"/>
      <c r="E58" s="204"/>
      <c r="F58" s="6"/>
      <c r="G58" s="25"/>
    </row>
    <row r="59" spans="1:11" ht="15" thickBot="1" x14ac:dyDescent="0.35">
      <c r="A59" s="201"/>
      <c r="B59" s="202"/>
      <c r="C59" s="158"/>
      <c r="D59" s="156"/>
      <c r="E59" s="204"/>
      <c r="F59" s="6"/>
      <c r="G59" s="25"/>
    </row>
    <row r="60" spans="1:11" ht="18" thickBot="1" x14ac:dyDescent="0.35">
      <c r="A60" s="467">
        <v>33</v>
      </c>
      <c r="B60" s="487"/>
      <c r="C60" s="487"/>
      <c r="D60" s="487"/>
      <c r="E60" s="487"/>
      <c r="F60" s="487"/>
      <c r="G60" s="81"/>
      <c r="K60" s="181">
        <f>SUM(K25:K58)</f>
        <v>1395946.89</v>
      </c>
    </row>
    <row r="61" spans="1:11" ht="18" thickBot="1" x14ac:dyDescent="0.35">
      <c r="A61" s="488">
        <v>32</v>
      </c>
      <c r="B61" s="489"/>
      <c r="C61" s="489"/>
      <c r="D61" s="489"/>
      <c r="E61" s="489"/>
      <c r="F61" s="489"/>
      <c r="G61" s="490"/>
    </row>
    <row r="62" spans="1:11" ht="15" x14ac:dyDescent="0.3">
      <c r="A62" s="141"/>
      <c r="B62" s="141"/>
      <c r="C62" s="141"/>
      <c r="D62" s="141"/>
      <c r="E62" s="143"/>
      <c r="F62" s="141"/>
      <c r="G62" s="141"/>
    </row>
    <row r="63" spans="1:11" ht="15" x14ac:dyDescent="0.3">
      <c r="A63" s="141"/>
      <c r="B63" s="141"/>
      <c r="C63" s="141"/>
      <c r="D63" s="141"/>
      <c r="E63" s="143"/>
      <c r="F63" s="141"/>
      <c r="G63" s="141"/>
    </row>
    <row r="64" spans="1:11" ht="15" x14ac:dyDescent="0.3">
      <c r="A64" s="141"/>
      <c r="B64" s="141"/>
      <c r="C64" s="141"/>
      <c r="D64" s="141"/>
      <c r="E64" s="143"/>
      <c r="F64" s="141"/>
      <c r="G64" s="141"/>
    </row>
    <row r="65" spans="1:10" ht="15" x14ac:dyDescent="0.3">
      <c r="A65" s="141"/>
      <c r="B65" s="141"/>
      <c r="C65" s="141"/>
      <c r="D65" s="141"/>
      <c r="E65" s="143"/>
      <c r="F65" s="141"/>
      <c r="G65" s="141"/>
    </row>
    <row r="66" spans="1:10" ht="15" thickBot="1" x14ac:dyDescent="0.35">
      <c r="A66" s="88"/>
      <c r="B66" s="88"/>
      <c r="C66" s="88"/>
      <c r="D66" s="88"/>
      <c r="E66" s="147"/>
      <c r="F66" s="88"/>
      <c r="G66" s="88"/>
    </row>
    <row r="67" spans="1:10" ht="17.25" customHeight="1" x14ac:dyDescent="0.3">
      <c r="A67" s="215" t="s">
        <v>2</v>
      </c>
      <c r="B67" s="217" t="s">
        <v>3</v>
      </c>
      <c r="C67" s="459" t="s">
        <v>4</v>
      </c>
      <c r="D67" s="461" t="s">
        <v>5</v>
      </c>
      <c r="E67" s="463" t="s">
        <v>6</v>
      </c>
      <c r="F67" s="465" t="s">
        <v>7</v>
      </c>
      <c r="G67" s="213" t="s">
        <v>8</v>
      </c>
    </row>
    <row r="68" spans="1:10" ht="18" customHeight="1" thickBot="1" x14ac:dyDescent="0.35">
      <c r="A68" s="216" t="s">
        <v>9</v>
      </c>
      <c r="B68" s="218" t="s">
        <v>10</v>
      </c>
      <c r="C68" s="460"/>
      <c r="D68" s="462"/>
      <c r="E68" s="464"/>
      <c r="F68" s="466"/>
      <c r="G68" s="214" t="s">
        <v>11</v>
      </c>
    </row>
    <row r="69" spans="1:10" ht="31.8" x14ac:dyDescent="0.3">
      <c r="A69" s="92"/>
      <c r="B69" s="93" t="s">
        <v>12</v>
      </c>
      <c r="C69" s="94" t="str">
        <f>C7</f>
        <v>Schedule 8</v>
      </c>
      <c r="D69" s="148"/>
      <c r="E69" s="147"/>
      <c r="F69" s="88"/>
      <c r="G69" s="149"/>
    </row>
    <row r="70" spans="1:10" ht="21" thickBot="1" x14ac:dyDescent="0.35">
      <c r="A70" s="92"/>
      <c r="B70" s="93" t="s">
        <v>71</v>
      </c>
      <c r="C70" s="96" t="str">
        <f>C8</f>
        <v>Special equipment</v>
      </c>
      <c r="D70" s="88"/>
      <c r="E70" s="147"/>
      <c r="F70" s="88"/>
      <c r="G70" s="95"/>
    </row>
    <row r="71" spans="1:10" s="115" customFormat="1" ht="17.100000000000001" customHeight="1" thickBot="1" x14ac:dyDescent="0.3">
      <c r="A71" s="77">
        <f>A60-1</f>
        <v>32</v>
      </c>
      <c r="B71" s="78"/>
      <c r="C71" s="79"/>
      <c r="D71" s="78"/>
      <c r="E71" s="111"/>
      <c r="F71" s="184"/>
      <c r="G71" s="81"/>
    </row>
    <row r="72" spans="1:10" ht="17.399999999999999" x14ac:dyDescent="0.3">
      <c r="A72" s="65">
        <v>8.5</v>
      </c>
      <c r="B72" s="66"/>
      <c r="C72" s="67" t="s">
        <v>875</v>
      </c>
      <c r="D72" s="67"/>
      <c r="E72" s="67"/>
      <c r="F72" s="185"/>
      <c r="G72" s="178"/>
    </row>
    <row r="73" spans="1:10" x14ac:dyDescent="0.3">
      <c r="A73" s="201"/>
      <c r="B73" s="202"/>
      <c r="C73" s="158"/>
      <c r="D73" s="156"/>
      <c r="E73" s="204"/>
      <c r="F73" s="6"/>
      <c r="G73" s="25"/>
    </row>
    <row r="74" spans="1:10" x14ac:dyDescent="0.3">
      <c r="A74" s="201" t="s">
        <v>876</v>
      </c>
      <c r="B74" s="202"/>
      <c r="C74" s="158" t="s">
        <v>1585</v>
      </c>
      <c r="D74" s="156"/>
      <c r="E74" s="204"/>
      <c r="F74" s="6"/>
      <c r="G74" s="25"/>
      <c r="J74" s="16"/>
    </row>
    <row r="75" spans="1:10" x14ac:dyDescent="0.3">
      <c r="A75" s="201"/>
      <c r="B75" s="202"/>
      <c r="C75" s="158" t="s">
        <v>1586</v>
      </c>
      <c r="D75" s="156" t="s">
        <v>158</v>
      </c>
      <c r="E75" s="204">
        <v>1</v>
      </c>
      <c r="F75" s="6"/>
      <c r="G75" s="25"/>
      <c r="J75" s="16">
        <v>134672.64000000001</v>
      </c>
    </row>
    <row r="76" spans="1:10" x14ac:dyDescent="0.3">
      <c r="A76" s="201"/>
      <c r="B76" s="202"/>
      <c r="C76" s="158"/>
      <c r="D76" s="156"/>
      <c r="E76" s="204"/>
      <c r="F76" s="6"/>
      <c r="G76" s="25"/>
      <c r="J76" s="15"/>
    </row>
    <row r="77" spans="1:10" x14ac:dyDescent="0.3">
      <c r="A77" s="201" t="s">
        <v>877</v>
      </c>
      <c r="B77" s="202"/>
      <c r="C77" s="158" t="s">
        <v>1587</v>
      </c>
      <c r="D77" s="156" t="s">
        <v>158</v>
      </c>
      <c r="E77" s="204">
        <v>1</v>
      </c>
      <c r="F77" s="6"/>
      <c r="G77" s="25"/>
      <c r="J77" s="15"/>
    </row>
    <row r="78" spans="1:10" x14ac:dyDescent="0.3">
      <c r="A78" s="201"/>
      <c r="B78" s="202"/>
      <c r="C78" s="158" t="s">
        <v>1588</v>
      </c>
      <c r="D78" s="156"/>
      <c r="E78" s="204"/>
      <c r="F78" s="6"/>
      <c r="G78" s="25"/>
      <c r="J78" s="15"/>
    </row>
    <row r="79" spans="1:10" x14ac:dyDescent="0.3">
      <c r="A79" s="201"/>
      <c r="B79" s="202"/>
      <c r="C79" s="158"/>
      <c r="D79" s="156"/>
      <c r="E79" s="204"/>
      <c r="F79" s="6"/>
      <c r="G79" s="25"/>
      <c r="J79" s="15"/>
    </row>
    <row r="80" spans="1:10" x14ac:dyDescent="0.3">
      <c r="A80" s="201" t="s">
        <v>1559</v>
      </c>
      <c r="B80" s="202"/>
      <c r="C80" s="158" t="s">
        <v>1591</v>
      </c>
      <c r="D80" s="156" t="s">
        <v>158</v>
      </c>
      <c r="E80" s="204">
        <v>3</v>
      </c>
      <c r="F80" s="6"/>
      <c r="G80" s="25"/>
      <c r="J80" s="15">
        <v>90025.53</v>
      </c>
    </row>
    <row r="81" spans="1:10" ht="15" thickBot="1" x14ac:dyDescent="0.35">
      <c r="A81" s="201"/>
      <c r="B81" s="202"/>
      <c r="C81" s="158"/>
      <c r="D81" s="156"/>
      <c r="E81" s="204"/>
      <c r="F81" s="6"/>
      <c r="G81" s="25"/>
    </row>
    <row r="82" spans="1:10" ht="17.399999999999999" x14ac:dyDescent="0.3">
      <c r="A82" s="65">
        <v>8.6</v>
      </c>
      <c r="B82" s="66"/>
      <c r="C82" s="67" t="s">
        <v>878</v>
      </c>
      <c r="D82" s="66"/>
      <c r="E82" s="66"/>
      <c r="F82" s="68"/>
      <c r="G82" s="69"/>
    </row>
    <row r="83" spans="1:10" x14ac:dyDescent="0.3">
      <c r="A83" s="201"/>
      <c r="B83" s="202"/>
      <c r="C83" s="158"/>
      <c r="D83" s="156"/>
      <c r="E83" s="204"/>
      <c r="F83" s="6"/>
      <c r="G83" s="25"/>
    </row>
    <row r="84" spans="1:10" x14ac:dyDescent="0.3">
      <c r="A84" s="201"/>
      <c r="B84" s="202"/>
      <c r="C84" s="158" t="s">
        <v>1533</v>
      </c>
      <c r="D84" s="156"/>
      <c r="E84" s="204"/>
      <c r="F84" s="6"/>
      <c r="G84" s="25"/>
    </row>
    <row r="85" spans="1:10" x14ac:dyDescent="0.3">
      <c r="A85" s="201"/>
      <c r="B85" s="202"/>
      <c r="C85" s="158" t="s">
        <v>1534</v>
      </c>
      <c r="D85" s="156"/>
      <c r="E85" s="204"/>
      <c r="F85" s="6"/>
      <c r="G85" s="25"/>
    </row>
    <row r="86" spans="1:10" x14ac:dyDescent="0.3">
      <c r="A86" s="201"/>
      <c r="B86" s="202"/>
      <c r="C86" s="158"/>
      <c r="D86" s="156"/>
      <c r="E86" s="204"/>
      <c r="F86" s="6"/>
      <c r="G86" s="25"/>
    </row>
    <row r="87" spans="1:10" x14ac:dyDescent="0.3">
      <c r="A87" s="201" t="s">
        <v>879</v>
      </c>
      <c r="B87" s="202"/>
      <c r="C87" s="158" t="s">
        <v>1535</v>
      </c>
      <c r="D87" s="156" t="s">
        <v>158</v>
      </c>
      <c r="E87" s="204">
        <v>1</v>
      </c>
      <c r="F87" s="6"/>
      <c r="G87" s="25"/>
      <c r="J87" s="15">
        <v>153901.16</v>
      </c>
    </row>
    <row r="88" spans="1:10" x14ac:dyDescent="0.3">
      <c r="A88" s="201"/>
      <c r="B88" s="202"/>
      <c r="C88" s="158"/>
      <c r="D88" s="156"/>
      <c r="E88" s="204"/>
      <c r="F88" s="6"/>
      <c r="G88" s="25"/>
      <c r="J88" s="15"/>
    </row>
    <row r="89" spans="1:10" x14ac:dyDescent="0.3">
      <c r="A89" s="201" t="s">
        <v>881</v>
      </c>
      <c r="B89" s="202"/>
      <c r="C89" s="158" t="s">
        <v>1537</v>
      </c>
      <c r="D89" s="156" t="s">
        <v>158</v>
      </c>
      <c r="E89" s="204">
        <v>3</v>
      </c>
      <c r="F89" s="6"/>
      <c r="G89" s="25"/>
      <c r="J89" s="15">
        <v>119029.8</v>
      </c>
    </row>
    <row r="90" spans="1:10" x14ac:dyDescent="0.3">
      <c r="A90" s="201"/>
      <c r="B90" s="202"/>
      <c r="C90" s="158"/>
      <c r="D90" s="156"/>
      <c r="E90" s="204"/>
      <c r="F90" s="6"/>
      <c r="G90" s="25"/>
      <c r="J90" s="15"/>
    </row>
    <row r="91" spans="1:10" x14ac:dyDescent="0.3">
      <c r="A91" s="201" t="s">
        <v>883</v>
      </c>
      <c r="B91" s="202"/>
      <c r="C91" s="158" t="s">
        <v>880</v>
      </c>
      <c r="D91" s="156" t="s">
        <v>158</v>
      </c>
      <c r="E91" s="204">
        <v>3</v>
      </c>
      <c r="F91" s="6"/>
      <c r="G91" s="25"/>
      <c r="J91" s="15">
        <v>97582.84</v>
      </c>
    </row>
    <row r="92" spans="1:10" x14ac:dyDescent="0.3">
      <c r="A92" s="201"/>
      <c r="B92" s="202"/>
      <c r="C92" s="158"/>
      <c r="D92" s="156"/>
      <c r="E92" s="204"/>
      <c r="F92" s="6"/>
      <c r="G92" s="25"/>
      <c r="J92" s="15"/>
    </row>
    <row r="93" spans="1:10" x14ac:dyDescent="0.3">
      <c r="A93" s="201" t="s">
        <v>884</v>
      </c>
      <c r="B93" s="202"/>
      <c r="C93" s="158" t="s">
        <v>882</v>
      </c>
      <c r="D93" s="156" t="s">
        <v>158</v>
      </c>
      <c r="E93" s="204">
        <v>3</v>
      </c>
      <c r="F93" s="6"/>
      <c r="G93" s="25"/>
      <c r="J93" s="15">
        <v>53294.7</v>
      </c>
    </row>
    <row r="94" spans="1:10" x14ac:dyDescent="0.3">
      <c r="A94" s="201"/>
      <c r="B94" s="202"/>
      <c r="C94" s="158"/>
      <c r="D94" s="156"/>
      <c r="E94" s="204"/>
      <c r="F94" s="6"/>
      <c r="G94" s="25"/>
      <c r="J94" s="15"/>
    </row>
    <row r="95" spans="1:10" x14ac:dyDescent="0.3">
      <c r="A95" s="201" t="s">
        <v>885</v>
      </c>
      <c r="B95" s="202"/>
      <c r="C95" s="158" t="s">
        <v>1536</v>
      </c>
      <c r="D95" s="156" t="s">
        <v>158</v>
      </c>
      <c r="E95" s="204">
        <v>1</v>
      </c>
      <c r="F95" s="6"/>
      <c r="G95" s="25"/>
      <c r="J95" s="17">
        <v>30000</v>
      </c>
    </row>
    <row r="96" spans="1:10" x14ac:dyDescent="0.3">
      <c r="A96" s="201"/>
      <c r="B96" s="202"/>
      <c r="C96" s="158"/>
      <c r="D96" s="156"/>
      <c r="E96" s="204"/>
      <c r="F96" s="6"/>
      <c r="G96" s="25"/>
    </row>
    <row r="97" spans="1:10" x14ac:dyDescent="0.3">
      <c r="A97" s="201" t="s">
        <v>886</v>
      </c>
      <c r="B97" s="202"/>
      <c r="C97" s="158" t="s">
        <v>887</v>
      </c>
      <c r="D97" s="156" t="s">
        <v>158</v>
      </c>
      <c r="E97" s="204">
        <v>2</v>
      </c>
      <c r="F97" s="6"/>
      <c r="G97" s="25"/>
      <c r="J97" s="17">
        <v>27527.86</v>
      </c>
    </row>
    <row r="98" spans="1:10" ht="15" thickBot="1" x14ac:dyDescent="0.35">
      <c r="A98" s="201"/>
      <c r="B98" s="202"/>
      <c r="C98" s="158"/>
      <c r="D98" s="156"/>
      <c r="E98" s="204"/>
      <c r="F98" s="6"/>
      <c r="G98" s="25"/>
    </row>
    <row r="99" spans="1:10" ht="17.399999999999999" x14ac:dyDescent="0.3">
      <c r="A99" s="65">
        <v>8.6999999999999993</v>
      </c>
      <c r="B99" s="66"/>
      <c r="C99" s="67" t="s">
        <v>888</v>
      </c>
      <c r="D99" s="66"/>
      <c r="E99" s="66"/>
      <c r="F99" s="68"/>
      <c r="G99" s="69"/>
    </row>
    <row r="100" spans="1:10" x14ac:dyDescent="0.3">
      <c r="A100" s="201"/>
      <c r="B100" s="202"/>
      <c r="C100" s="158"/>
      <c r="D100" s="156"/>
      <c r="E100" s="204"/>
      <c r="F100" s="6"/>
      <c r="G100" s="25"/>
    </row>
    <row r="101" spans="1:10" x14ac:dyDescent="0.3">
      <c r="A101" s="201"/>
      <c r="B101" s="202"/>
      <c r="C101" s="158" t="s">
        <v>889</v>
      </c>
      <c r="D101" s="156"/>
      <c r="E101" s="204"/>
      <c r="F101" s="6"/>
      <c r="G101" s="25"/>
    </row>
    <row r="102" spans="1:10" x14ac:dyDescent="0.3">
      <c r="A102" s="201"/>
      <c r="B102" s="202"/>
      <c r="C102" s="158" t="s">
        <v>890</v>
      </c>
      <c r="D102" s="156"/>
      <c r="E102" s="204"/>
      <c r="F102" s="6"/>
      <c r="G102" s="25"/>
    </row>
    <row r="103" spans="1:10" x14ac:dyDescent="0.3">
      <c r="A103" s="201"/>
      <c r="B103" s="202"/>
      <c r="C103" s="158"/>
      <c r="D103" s="156"/>
      <c r="E103" s="204"/>
      <c r="F103" s="6"/>
      <c r="G103" s="25"/>
    </row>
    <row r="104" spans="1:10" x14ac:dyDescent="0.3">
      <c r="A104" s="201" t="s">
        <v>891</v>
      </c>
      <c r="B104" s="202"/>
      <c r="C104" s="158" t="s">
        <v>1538</v>
      </c>
      <c r="D104" s="156" t="s">
        <v>158</v>
      </c>
      <c r="E104" s="204">
        <v>2</v>
      </c>
      <c r="F104" s="6"/>
      <c r="G104" s="25"/>
      <c r="J104" s="15">
        <v>18011.79</v>
      </c>
    </row>
    <row r="105" spans="1:10" x14ac:dyDescent="0.3">
      <c r="A105" s="201" t="s">
        <v>893</v>
      </c>
      <c r="B105" s="202"/>
      <c r="C105" s="158" t="s">
        <v>892</v>
      </c>
      <c r="D105" s="156" t="s">
        <v>158</v>
      </c>
      <c r="E105" s="204">
        <v>1</v>
      </c>
      <c r="F105" s="6"/>
      <c r="G105" s="25"/>
      <c r="J105" s="15">
        <v>6477.18</v>
      </c>
    </row>
    <row r="106" spans="1:10" x14ac:dyDescent="0.3">
      <c r="A106" s="201" t="s">
        <v>894</v>
      </c>
      <c r="B106" s="202"/>
      <c r="C106" s="158" t="s">
        <v>895</v>
      </c>
      <c r="D106" s="156" t="s">
        <v>158</v>
      </c>
      <c r="E106" s="204">
        <v>1</v>
      </c>
      <c r="F106" s="6"/>
      <c r="G106" s="25"/>
      <c r="J106" s="15">
        <v>3525.71</v>
      </c>
    </row>
    <row r="107" spans="1:10" ht="15" thickBot="1" x14ac:dyDescent="0.35">
      <c r="A107" s="201"/>
      <c r="B107" s="202"/>
      <c r="C107" s="158"/>
      <c r="D107" s="156"/>
      <c r="E107" s="204"/>
      <c r="F107" s="6"/>
      <c r="G107" s="25"/>
    </row>
    <row r="108" spans="1:10" ht="17.399999999999999" x14ac:dyDescent="0.3">
      <c r="A108" s="65">
        <v>8.8000000000000007</v>
      </c>
      <c r="B108" s="66"/>
      <c r="C108" s="67" t="s">
        <v>1541</v>
      </c>
      <c r="D108" s="66"/>
      <c r="E108" s="66"/>
      <c r="F108" s="68"/>
      <c r="G108" s="69"/>
    </row>
    <row r="109" spans="1:10" x14ac:dyDescent="0.3">
      <c r="A109" s="201"/>
      <c r="B109" s="202"/>
      <c r="C109" s="158"/>
      <c r="D109" s="156"/>
      <c r="E109" s="204"/>
      <c r="F109" s="6"/>
      <c r="G109" s="25"/>
    </row>
    <row r="110" spans="1:10" x14ac:dyDescent="0.3">
      <c r="A110" s="201"/>
      <c r="B110" s="202"/>
      <c r="C110" s="158" t="s">
        <v>1540</v>
      </c>
      <c r="D110" s="156"/>
      <c r="E110" s="204"/>
      <c r="F110" s="6"/>
      <c r="G110" s="25"/>
    </row>
    <row r="111" spans="1:10" x14ac:dyDescent="0.3">
      <c r="A111" s="201"/>
      <c r="B111" s="202"/>
      <c r="C111" s="158" t="s">
        <v>896</v>
      </c>
      <c r="D111" s="156"/>
      <c r="E111" s="204"/>
      <c r="F111" s="6"/>
      <c r="G111" s="25"/>
    </row>
    <row r="112" spans="1:10" x14ac:dyDescent="0.3">
      <c r="A112" s="201" t="s">
        <v>897</v>
      </c>
      <c r="B112" s="202"/>
      <c r="C112" s="158" t="s">
        <v>1542</v>
      </c>
      <c r="D112" s="156" t="s">
        <v>158</v>
      </c>
      <c r="E112" s="204">
        <v>1</v>
      </c>
      <c r="F112" s="6"/>
      <c r="G112" s="25"/>
      <c r="J112" s="15">
        <v>4770.97</v>
      </c>
    </row>
    <row r="113" spans="1:10" x14ac:dyDescent="0.3">
      <c r="A113" s="201" t="s">
        <v>898</v>
      </c>
      <c r="B113" s="202"/>
      <c r="C113" s="158" t="s">
        <v>1538</v>
      </c>
      <c r="D113" s="156" t="s">
        <v>158</v>
      </c>
      <c r="E113" s="204">
        <v>1</v>
      </c>
      <c r="F113" s="6"/>
      <c r="G113" s="25"/>
      <c r="J113" s="15"/>
    </row>
    <row r="114" spans="1:10" x14ac:dyDescent="0.3">
      <c r="A114" s="201" t="s">
        <v>1545</v>
      </c>
      <c r="B114" s="202"/>
      <c r="C114" s="158" t="s">
        <v>892</v>
      </c>
      <c r="D114" s="156" t="s">
        <v>158</v>
      </c>
      <c r="E114" s="204">
        <v>4</v>
      </c>
      <c r="F114" s="6"/>
      <c r="G114" s="25"/>
      <c r="J114" s="15">
        <v>4078.67</v>
      </c>
    </row>
    <row r="115" spans="1:10" x14ac:dyDescent="0.3">
      <c r="A115" s="201" t="s">
        <v>1546</v>
      </c>
      <c r="B115" s="202"/>
      <c r="C115" s="158" t="s">
        <v>1543</v>
      </c>
      <c r="D115" s="156" t="s">
        <v>158</v>
      </c>
      <c r="E115" s="204">
        <v>3</v>
      </c>
      <c r="F115" s="6"/>
      <c r="G115" s="25"/>
      <c r="J115" s="15">
        <v>4078.67</v>
      </c>
    </row>
    <row r="116" spans="1:10" x14ac:dyDescent="0.3">
      <c r="A116" s="201" t="s">
        <v>1560</v>
      </c>
      <c r="B116" s="202"/>
      <c r="C116" s="158" t="s">
        <v>1544</v>
      </c>
      <c r="D116" s="156" t="s">
        <v>158</v>
      </c>
      <c r="E116" s="204">
        <v>1</v>
      </c>
      <c r="F116" s="6"/>
      <c r="G116" s="25"/>
      <c r="J116" s="15">
        <v>4770.97</v>
      </c>
    </row>
    <row r="117" spans="1:10" ht="15" thickBot="1" x14ac:dyDescent="0.35">
      <c r="A117" s="201"/>
      <c r="B117" s="202"/>
      <c r="C117" s="158"/>
      <c r="D117" s="156"/>
      <c r="E117" s="204"/>
      <c r="F117" s="6"/>
      <c r="G117" s="25"/>
    </row>
    <row r="118" spans="1:10" ht="17.399999999999999" x14ac:dyDescent="0.3">
      <c r="A118" s="65">
        <v>8.9</v>
      </c>
      <c r="B118" s="66"/>
      <c r="C118" s="67" t="s">
        <v>899</v>
      </c>
      <c r="D118" s="66"/>
      <c r="E118" s="66"/>
      <c r="F118" s="68"/>
      <c r="G118" s="69"/>
    </row>
    <row r="119" spans="1:10" x14ac:dyDescent="0.3">
      <c r="A119" s="201"/>
      <c r="B119" s="202"/>
      <c r="C119" s="158"/>
      <c r="D119" s="156"/>
      <c r="E119" s="204"/>
      <c r="F119" s="6"/>
      <c r="G119" s="25"/>
    </row>
    <row r="120" spans="1:10" x14ac:dyDescent="0.3">
      <c r="A120" s="201"/>
      <c r="B120" s="202"/>
      <c r="C120" s="158" t="s">
        <v>1592</v>
      </c>
      <c r="D120" s="156"/>
      <c r="E120" s="204"/>
      <c r="F120" s="6"/>
      <c r="G120" s="25"/>
    </row>
    <row r="121" spans="1:10" x14ac:dyDescent="0.3">
      <c r="A121" s="201"/>
      <c r="B121" s="202"/>
      <c r="C121" s="158" t="s">
        <v>1539</v>
      </c>
      <c r="D121" s="156"/>
      <c r="E121" s="204"/>
      <c r="F121" s="6"/>
      <c r="G121" s="25"/>
    </row>
    <row r="122" spans="1:10" ht="15" thickBot="1" x14ac:dyDescent="0.35">
      <c r="A122" s="201"/>
      <c r="B122" s="202"/>
      <c r="C122" s="158" t="s">
        <v>900</v>
      </c>
      <c r="D122" s="156" t="s">
        <v>158</v>
      </c>
      <c r="E122" s="204">
        <v>2</v>
      </c>
      <c r="F122" s="6"/>
      <c r="G122" s="25"/>
      <c r="J122" s="18">
        <v>28556.79</v>
      </c>
    </row>
    <row r="123" spans="1:10" ht="15" thickBot="1" x14ac:dyDescent="0.35">
      <c r="A123" s="201"/>
      <c r="B123" s="202"/>
      <c r="C123" s="158"/>
      <c r="D123" s="156"/>
      <c r="E123" s="204"/>
      <c r="F123" s="6"/>
      <c r="G123" s="25"/>
    </row>
    <row r="124" spans="1:10" ht="18" thickBot="1" x14ac:dyDescent="0.35">
      <c r="A124" s="476" t="s">
        <v>901</v>
      </c>
      <c r="B124" s="477"/>
      <c r="C124" s="477"/>
      <c r="D124" s="477"/>
      <c r="E124" s="477"/>
      <c r="F124" s="477"/>
      <c r="G124" s="427"/>
    </row>
    <row r="125" spans="1:10" ht="18" thickBot="1" x14ac:dyDescent="0.35">
      <c r="A125" s="488">
        <f>A61+1</f>
        <v>33</v>
      </c>
      <c r="B125" s="489"/>
      <c r="C125" s="489"/>
      <c r="D125" s="489"/>
      <c r="E125" s="489"/>
      <c r="F125" s="489"/>
      <c r="G125" s="490"/>
    </row>
    <row r="126" spans="1:10" ht="15" x14ac:dyDescent="0.3">
      <c r="A126" s="141"/>
      <c r="B126" s="141"/>
      <c r="C126" s="141"/>
      <c r="D126" s="141"/>
      <c r="E126" s="143"/>
      <c r="F126" s="141"/>
      <c r="G126" s="141"/>
    </row>
    <row r="127" spans="1:10" ht="15" x14ac:dyDescent="0.3">
      <c r="A127" s="141"/>
      <c r="B127" s="141"/>
      <c r="C127" s="141"/>
      <c r="D127" s="141"/>
      <c r="E127" s="143"/>
      <c r="F127" s="141"/>
      <c r="G127" s="141"/>
    </row>
    <row r="128" spans="1:10" ht="15" x14ac:dyDescent="0.3">
      <c r="A128" s="141"/>
      <c r="B128" s="141"/>
      <c r="C128" s="141"/>
      <c r="D128" s="141"/>
      <c r="E128" s="143"/>
      <c r="F128" s="141"/>
      <c r="G128" s="141"/>
    </row>
    <row r="129" spans="1:7" ht="15" x14ac:dyDescent="0.3">
      <c r="A129" s="141"/>
      <c r="B129" s="141"/>
      <c r="C129" s="141"/>
      <c r="D129" s="141"/>
      <c r="E129" s="143"/>
      <c r="F129" s="141"/>
      <c r="G129" s="141"/>
    </row>
  </sheetData>
  <mergeCells count="13">
    <mergeCell ref="A125:G125"/>
    <mergeCell ref="C5:C6"/>
    <mergeCell ref="D5:D6"/>
    <mergeCell ref="E5:E6"/>
    <mergeCell ref="F5:F6"/>
    <mergeCell ref="A60:F60"/>
    <mergeCell ref="A61:G61"/>
    <mergeCell ref="C67:C68"/>
    <mergeCell ref="D67:D68"/>
    <mergeCell ref="E67:E68"/>
    <mergeCell ref="F67:F68"/>
    <mergeCell ref="A124:F124"/>
    <mergeCell ref="D55:G55"/>
  </mergeCells>
  <pageMargins left="0.7" right="0.7" top="0.75" bottom="0.75" header="0.3" footer="0.3"/>
  <pageSetup paperSize="9" scale="60" fitToHeight="0" orientation="portrait" r:id="rId1"/>
  <rowBreaks count="1" manualBreakCount="1">
    <brk id="65"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89fa44-ecb6-444f-81cd-58cfa7a4adc2" xsi:nil="true"/>
    <lcf76f155ced4ddcb4097134ff3c332f xmlns="171040c8-28b0-4e68-9552-fe1bcac009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827A269FDBA449A7702F764DBEE6DE" ma:contentTypeVersion="20" ma:contentTypeDescription="Create a new document." ma:contentTypeScope="" ma:versionID="c489cc06bab59888e3cf47e7e83f2a2e">
  <xsd:schema xmlns:xsd="http://www.w3.org/2001/XMLSchema" xmlns:xs="http://www.w3.org/2001/XMLSchema" xmlns:p="http://schemas.microsoft.com/office/2006/metadata/properties" xmlns:ns2="7389fa44-ecb6-444f-81cd-58cfa7a4adc2" xmlns:ns3="171040c8-28b0-4e68-9552-fe1bcac00916" targetNamespace="http://schemas.microsoft.com/office/2006/metadata/properties" ma:root="true" ma:fieldsID="a802f1a7cd8fb457f400312e733b476c" ns2:_="" ns3:_="">
    <xsd:import namespace="7389fa44-ecb6-444f-81cd-58cfa7a4adc2"/>
    <xsd:import namespace="171040c8-28b0-4e68-9552-fe1bcac009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9fa44-ecb6-444f-81cd-58cfa7a4ad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d92b449-c28a-4b5b-8fb2-ae8c3ee2b6c3}" ma:internalName="TaxCatchAll" ma:showField="CatchAllData" ma:web="7389fa44-ecb6-444f-81cd-58cfa7a4ad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1040c8-28b0-4e68-9552-fe1bcac009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f0683ea-3409-41a1-aef6-b1aa118896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B678C-F9DC-4D17-A724-4A891D0DB60F}">
  <ds:schemaRefs>
    <ds:schemaRef ds:uri="http://schemas.microsoft.com/office/2006/metadata/properties"/>
    <ds:schemaRef ds:uri="http://schemas.microsoft.com/office/infopath/2007/PartnerControls"/>
    <ds:schemaRef ds:uri="7389fa44-ecb6-444f-81cd-58cfa7a4adc2"/>
    <ds:schemaRef ds:uri="171040c8-28b0-4e68-9552-fe1bcac00916"/>
  </ds:schemaRefs>
</ds:datastoreItem>
</file>

<file path=customXml/itemProps2.xml><?xml version="1.0" encoding="utf-8"?>
<ds:datastoreItem xmlns:ds="http://schemas.openxmlformats.org/officeDocument/2006/customXml" ds:itemID="{6EABCA3E-AE0E-4931-855D-860AF8FADAF6}">
  <ds:schemaRefs>
    <ds:schemaRef ds:uri="http://schemas.microsoft.com/sharepoint/v3/contenttype/forms"/>
  </ds:schemaRefs>
</ds:datastoreItem>
</file>

<file path=customXml/itemProps3.xml><?xml version="1.0" encoding="utf-8"?>
<ds:datastoreItem xmlns:ds="http://schemas.openxmlformats.org/officeDocument/2006/customXml" ds:itemID="{0D23AB50-2E9F-4C01-88FF-DBF376DC5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9fa44-ecb6-444f-81cd-58cfa7a4adc2"/>
    <ds:schemaRef ds:uri="171040c8-28b0-4e68-9552-fe1bcac009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Works</vt:lpstr>
      <vt:lpstr>1 P&amp;G</vt:lpstr>
      <vt:lpstr>2 OHS</vt:lpstr>
      <vt:lpstr>3 Tower</vt:lpstr>
      <vt:lpstr>4 Pump</vt:lpstr>
      <vt:lpstr>5 Fence</vt:lpstr>
      <vt:lpstr>6 Chambers</vt:lpstr>
      <vt:lpstr>7 Pipe</vt:lpstr>
      <vt:lpstr>8 Special Equipment</vt:lpstr>
      <vt:lpstr>9 Road</vt:lpstr>
      <vt:lpstr>10 Alterations</vt:lpstr>
      <vt:lpstr>11 Site Works</vt:lpstr>
      <vt:lpstr>12 Electrical &amp; Generator</vt:lpstr>
      <vt:lpstr>Sum</vt:lpstr>
      <vt:lpstr>'1 P&amp;G'!Print_Area</vt:lpstr>
      <vt:lpstr>'10 Alterations'!Print_Area</vt:lpstr>
      <vt:lpstr>'11 Site Works'!Print_Area</vt:lpstr>
      <vt:lpstr>'12 Electrical &amp; Generator'!Print_Area</vt:lpstr>
      <vt:lpstr>'2 OHS'!Print_Area</vt:lpstr>
      <vt:lpstr>'3 Tower'!Print_Area</vt:lpstr>
      <vt:lpstr>'4 Pump'!Print_Area</vt:lpstr>
      <vt:lpstr>'5 Fence'!Print_Area</vt:lpstr>
      <vt:lpstr>'6 Chambers'!Print_Area</vt:lpstr>
      <vt:lpstr>'7 Pipe'!Print_Area</vt:lpstr>
      <vt:lpstr>'8 Special Equipment'!Print_Area</vt:lpstr>
      <vt:lpstr>'9 Road'!Print_Area</vt:lpstr>
      <vt:lpstr>Sum!Print_Area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dc:creator>
  <cp:lastModifiedBy>Gcina Ndela</cp:lastModifiedBy>
  <cp:lastPrinted>2025-08-11T08:34:37Z</cp:lastPrinted>
  <dcterms:created xsi:type="dcterms:W3CDTF">2022-10-04T07:31:07Z</dcterms:created>
  <dcterms:modified xsi:type="dcterms:W3CDTF">2025-12-08T10:03:14Z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0x01010093827A269FDBA449A7702F764DBEE6DE</vt:lpwstr>
  </property>
  <property fmtid="{D5CDD505-2E9C-101B-9397-08002B2CF9AE}" pid="3" name="MediaServiceImageTags">
    <vt:lpwstr/>
  </property>
</Properties>
</file>