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587"/>
  </bookViews>
  <sheets>
    <sheet name="MAIN CONTR BOQ" sheetId="1" r:id="rId1"/>
  </sheets>
  <definedNames>
    <definedName name="_xlnm._FilterDatabase" localSheetId="0" hidden="1">'MAIN CONTR BOQ'!$T$1:$T$5985</definedName>
    <definedName name="_Parse_Out" localSheetId="0" hidden="1">#REF!</definedName>
    <definedName name="_Parse_Out" hidden="1">#REF!</definedName>
    <definedName name="_SEC1200" localSheetId="0">#REF!</definedName>
    <definedName name="_SEC1200">#REF!</definedName>
    <definedName name="_xlnm.Print_Area" localSheetId="0">'MAIN CONTR BOQ'!$A$1:$G$2134</definedName>
    <definedName name="_xlnm.Print_Titles" localSheetId="0">'MAIN CONTR BOQ'!$75:$76</definedName>
    <definedName name="_xlnm.Print_Titles">#REF!</definedName>
    <definedName name="Z_127FA974_50A2_41E3_BB9A_F7C257CD03C2_.wvu.PrintArea" localSheetId="0" hidden="1">'MAIN CONTR BOQ'!$A$1:$G$399</definedName>
    <definedName name="Z_127FA974_50A2_41E3_BB9A_F7C257CD03C2_.wvu.PrintTitles" localSheetId="0" hidden="1">'MAIN CONTR BOQ'!$75:$75</definedName>
    <definedName name="Z_48EF3FEB_9FA3_4BC0_BA29_957591E5408E_.wvu.PrintArea" localSheetId="0" hidden="1">'MAIN CONTR BOQ'!#REF!</definedName>
    <definedName name="Z_48EF3FEB_9FA3_4BC0_BA29_957591E5408E_.wvu.Rows" localSheetId="0" hidden="1">'MAIN CONTR BOQ'!#REF!,'MAIN CONTR BOQ'!#REF!</definedName>
    <definedName name="Z_6CE31FB1_FA05_4717_B4B0_8173A0572A79_.wvu.PrintArea" localSheetId="0" hidden="1">'MAIN CONTR BOQ'!$A$1:$G$399</definedName>
    <definedName name="Z_6CE31FB1_FA05_4717_B4B0_8173A0572A79_.wvu.PrintTitles" localSheetId="0" hidden="1">'MAIN CONTR BOQ'!$75:$75</definedName>
    <definedName name="Z_7BB0B033_AC1F_4CE7_A9CF_C32E41676581_.wvu.PrintArea" localSheetId="0" hidden="1">'MAIN CONTR BOQ'!#REF!</definedName>
    <definedName name="Z_7BB0B033_AC1F_4CE7_A9CF_C32E41676581_.wvu.Rows" localSheetId="0" hidden="1">'MAIN CONTR BOQ'!#REF!,'MAIN CONTR BOQ'!#REF!</definedName>
    <definedName name="Z_A8514E3B_070D_41C5_876E_02C61E09DBB8_.wvu.PrintArea" localSheetId="0" hidden="1">'MAIN CONTR BOQ'!#REF!</definedName>
    <definedName name="Z_A8514E3B_070D_41C5_876E_02C61E09DBB8_.wvu.Rows" localSheetId="0" hidden="1">'MAIN CONTR BOQ'!#REF!,'MAIN CONTR BOQ'!#REF!</definedName>
    <definedName name="Z_BD274DCB_972F_42F9_83CF_33F4C3F21A34_.wvu.PrintArea" localSheetId="0" hidden="1">'MAIN CONTR BOQ'!#REF!</definedName>
    <definedName name="Z_BD274DCB_972F_42F9_83CF_33F4C3F21A34_.wvu.Rows" localSheetId="0" hidden="1">'MAIN CONTR BOQ'!#REF!,'MAIN CONTR BOQ'!#REF!</definedName>
    <definedName name="Z_E4E8615A_5E7D_4816_89CA_EB394D9F8045_.wvu.PrintArea" localSheetId="0" hidden="1">'MAIN CONTR BOQ'!$A$1:$G$399</definedName>
    <definedName name="Z_E4E8615A_5E7D_4816_89CA_EB394D9F8045_.wvu.PrintTitles" localSheetId="0" hidden="1">'MAIN CONTR BOQ'!$75:$75</definedName>
  </definedNames>
  <calcPr calcId="191029"/>
  <customWorkbookViews>
    <customWorkbookView name="Mitchelle Murigo - Personal View" guid="{127FA974-50A2-41E3-BB9A-F7C257CD03C2}" personalView="1" maximized="1" xWindow="-8" yWindow="-8" windowWidth="1382" windowHeight="744" activeSheetId="1"/>
    <customWorkbookView name="Brighton Mbiba - Personal View" guid="{E4E8615A-5E7D-4816-89CA-EB394D9F8045}" personalView="1" maximized="1" xWindow="-9" yWindow="-9" windowWidth="1938" windowHeight="1048" activeSheetId="1" showComments="commIndAndComment"/>
    <customWorkbookView name="Theo Kleynhans - Personal View" guid="{6CE31FB1-FA05-4717-B4B0-8173A0572A79}" personalView="1" xWindow="40" yWindow="41" windowWidth="1806" windowHeight="98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<sst xmlns="http://schemas.openxmlformats.org/spreadsheetml/2006/main" count="2015" uniqueCount="1254">
  <si>
    <r>
      <rPr>
        <b/>
        <sz val="36"/>
        <rFont val="Arial"/>
        <charset val="134"/>
      </rPr>
      <t xml:space="preserve">
</t>
    </r>
    <r>
      <rPr>
        <b/>
        <sz val="48"/>
        <rFont val="Arial"/>
        <charset val="134"/>
      </rPr>
      <t>BILL OF QUANTITIES</t>
    </r>
    <r>
      <rPr>
        <b/>
        <sz val="36"/>
        <rFont val="Arial"/>
        <charset val="134"/>
      </rPr>
      <t xml:space="preserve">
SECTION 1:
PRELIMINARY &amp; GENERAL 
</t>
    </r>
  </si>
  <si>
    <t>Contract JW14090R
Replacement of 600 mm Diameter Bulk Steel Water Pipeline from Linbro Reservoir to Alexandra Township</t>
  </si>
  <si>
    <t>ITEM NO</t>
  </si>
  <si>
    <t>PAYMENT CLAUSE</t>
  </si>
  <si>
    <t>DESCRIPTION</t>
  </si>
  <si>
    <t>UNIT</t>
  </si>
  <si>
    <t>QUANTITY</t>
  </si>
  <si>
    <t>RATE</t>
  </si>
  <si>
    <t>AMOUNT</t>
  </si>
  <si>
    <t>SECTION 1</t>
  </si>
  <si>
    <t>SANS 1200A</t>
  </si>
  <si>
    <t xml:space="preserve">GENERAL </t>
  </si>
  <si>
    <t>SCHEDULED FIXED-CHARGE AND VALUE-RELATED CHARGES</t>
  </si>
  <si>
    <t>1.1.1</t>
  </si>
  <si>
    <t>8.3.1</t>
  </si>
  <si>
    <t>Contractual Requirements</t>
  </si>
  <si>
    <t>Sum</t>
  </si>
  <si>
    <t>1.1.2</t>
  </si>
  <si>
    <t>8.3.2</t>
  </si>
  <si>
    <t>Establishment of facilities on the site</t>
  </si>
  <si>
    <t>1.1.2.1</t>
  </si>
  <si>
    <t>PSA 8.3.2.1</t>
  </si>
  <si>
    <t>Facilities for Employer`s Agent</t>
  </si>
  <si>
    <t>1.1.2.1.1</t>
  </si>
  <si>
    <t>a.1) Furnished office (3 No.)</t>
  </si>
  <si>
    <t>1.1.2.1.2</t>
  </si>
  <si>
    <t xml:space="preserve">a.2) Furnished office for Johannesburg Water Engineering Team </t>
  </si>
  <si>
    <t>1.1.2.1.3</t>
  </si>
  <si>
    <t>b) Nameboards (2 No.)</t>
  </si>
  <si>
    <t>1.1.2.1.4</t>
  </si>
  <si>
    <t>c) Communication</t>
  </si>
  <si>
    <t>Prov Sum</t>
  </si>
  <si>
    <t>1.1.2.1.5</t>
  </si>
  <si>
    <t>d) Overheads, charges and profit on item c) above</t>
  </si>
  <si>
    <t>%</t>
  </si>
  <si>
    <t>1.1.2.1.6</t>
  </si>
  <si>
    <t>e) Boardroom</t>
  </si>
  <si>
    <t>1.1.2.1.7</t>
  </si>
  <si>
    <t>f) Computer facilities complete with printer and wifi router with internet connection</t>
  </si>
  <si>
    <t>1.1.2.1.8</t>
  </si>
  <si>
    <t xml:space="preserve">g)	Survey equipment, assistants and material” </t>
  </si>
  <si>
    <t>1.1.2.1.9</t>
  </si>
  <si>
    <t xml:space="preserve">h)	Parking (8 No.) </t>
  </si>
  <si>
    <t>1.1.2.1.10</t>
  </si>
  <si>
    <t xml:space="preserve">i) CLO's Office </t>
  </si>
  <si>
    <t>1.1.2.2</t>
  </si>
  <si>
    <t>8.3.2.2</t>
  </si>
  <si>
    <t>Facilities for Contractor</t>
  </si>
  <si>
    <t>1.1.2.2.1</t>
  </si>
  <si>
    <t>(a)   Offices and storage sheds</t>
  </si>
  <si>
    <t>1.1.2.2.2</t>
  </si>
  <si>
    <t>(b)   Workshops</t>
  </si>
  <si>
    <t>1.1.2.2.3</t>
  </si>
  <si>
    <t>(e)   Ablution and latrine facilities</t>
  </si>
  <si>
    <t>1.1.2.2.4</t>
  </si>
  <si>
    <t>(f)   Tools and equipment</t>
  </si>
  <si>
    <t>1.1.2.2.5</t>
  </si>
  <si>
    <t>(g)  Water supplies, electric power and communications</t>
  </si>
  <si>
    <t>1.1.2.2.6</t>
  </si>
  <si>
    <t>(h)   Dealing with water</t>
  </si>
  <si>
    <t>1.1.2.2.7</t>
  </si>
  <si>
    <t>(i)  Access</t>
  </si>
  <si>
    <t>1.1.2.2.8</t>
  </si>
  <si>
    <t xml:space="preserve">(j)   Plant </t>
  </si>
  <si>
    <t>1.1.3</t>
  </si>
  <si>
    <t>8.3.3</t>
  </si>
  <si>
    <t>Other fixed-charge obligations</t>
  </si>
  <si>
    <t>1.1.4</t>
  </si>
  <si>
    <t>8.3.4</t>
  </si>
  <si>
    <t>Removal of site establishment</t>
  </si>
  <si>
    <t>1.1.5</t>
  </si>
  <si>
    <t>PSA 8.3.5</t>
  </si>
  <si>
    <t>Additional Contractual Obligations</t>
  </si>
  <si>
    <t>1.1.5.1</t>
  </si>
  <si>
    <t>PSA 8.3.5.1</t>
  </si>
  <si>
    <t>Issuing of notices to consumers.</t>
  </si>
  <si>
    <t>1.1.5.2</t>
  </si>
  <si>
    <t xml:space="preserve">PSA 8.3.5.2 </t>
  </si>
  <si>
    <t xml:space="preserve">OHS Act Obligations </t>
  </si>
  <si>
    <t>1.1.5.3</t>
  </si>
  <si>
    <t>PSA 8.3.5.3</t>
  </si>
  <si>
    <t xml:space="preserve">EMP Obligations </t>
  </si>
  <si>
    <t xml:space="preserve">SCHEDULED TIME-RELATED ITEMS </t>
  </si>
  <si>
    <t>1.2.1</t>
  </si>
  <si>
    <t>8.4.1</t>
  </si>
  <si>
    <t>1.2.2</t>
  </si>
  <si>
    <t>8.4.2</t>
  </si>
  <si>
    <t>Operation and maintenance of facilities on site, for duration of construction, except where otherwise stated</t>
  </si>
  <si>
    <t>1.2.2.1</t>
  </si>
  <si>
    <t xml:space="preserve">PSA 8.4.2.1                    </t>
  </si>
  <si>
    <t>1.2.2.1.1</t>
  </si>
  <si>
    <t>Month</t>
  </si>
  <si>
    <t>1.2.2.1.2</t>
  </si>
  <si>
    <t xml:space="preserve">a.2) Furnished office  for Johannesburg Water Engineering Team </t>
  </si>
  <si>
    <t>1.2.2.1.3</t>
  </si>
  <si>
    <t>1.2.2.1.4</t>
  </si>
  <si>
    <t>(c)   Communication</t>
  </si>
  <si>
    <t>Prov. Sum</t>
  </si>
  <si>
    <t>1.2.2.1.5</t>
  </si>
  <si>
    <t xml:space="preserve">d) Overhead, charges and  profit on item (c) above </t>
  </si>
  <si>
    <t>TOTAL CARRIED FORWARD TO NEXT PAGE</t>
  </si>
  <si>
    <t>TOTAL CARRIED FROM PREVIOUS PAGE</t>
  </si>
  <si>
    <t>1.2.2.1.6</t>
  </si>
  <si>
    <t>1.2.2.1.7</t>
  </si>
  <si>
    <t>1.2.2.1.8</t>
  </si>
  <si>
    <t>1.2.2.1.9</t>
  </si>
  <si>
    <t xml:space="preserve">h)	Parking (4 No.) </t>
  </si>
  <si>
    <t>1.2.2.1.10</t>
  </si>
  <si>
    <t>1.2.2.2</t>
  </si>
  <si>
    <t>PSA 8.4.2.2</t>
  </si>
  <si>
    <t>1.2.2.2.1</t>
  </si>
  <si>
    <t>1.2.2.2.2</t>
  </si>
  <si>
    <t>1.2.2.2.5</t>
  </si>
  <si>
    <t>1.2.2.2.6</t>
  </si>
  <si>
    <t>1.2.2.2.7</t>
  </si>
  <si>
    <t>(g)   Water supplies, electric power and communications</t>
  </si>
  <si>
    <t>1.2.2.2.8</t>
  </si>
  <si>
    <t>1.2.2.2.9</t>
  </si>
  <si>
    <t>(i)   Access</t>
  </si>
  <si>
    <t>1.2.2.2.10</t>
  </si>
  <si>
    <t>1.2.3</t>
  </si>
  <si>
    <t xml:space="preserve">8.4.3  </t>
  </si>
  <si>
    <t>Supervision for duration of construction</t>
  </si>
  <si>
    <t>1.2.4</t>
  </si>
  <si>
    <t>8.4.4</t>
  </si>
  <si>
    <t>Company and head office overhead costs for the duration of the contract</t>
  </si>
  <si>
    <t>1.2.5</t>
  </si>
  <si>
    <t xml:space="preserve">PSA 8.4.5 </t>
  </si>
  <si>
    <t>Other Time-related obligations</t>
  </si>
  <si>
    <t>1.2.6</t>
  </si>
  <si>
    <t xml:space="preserve">PSA8.3.5.4 </t>
  </si>
  <si>
    <t xml:space="preserve">Provide protective safety clothing </t>
  </si>
  <si>
    <t>1.2.7</t>
  </si>
  <si>
    <t>1.2.7.1</t>
  </si>
  <si>
    <t>OHS Act Obligation</t>
  </si>
  <si>
    <t>1.2.7.2</t>
  </si>
  <si>
    <t>1.2.7.3</t>
  </si>
  <si>
    <t xml:space="preserve">PSA 8.4.7 </t>
  </si>
  <si>
    <t xml:space="preserve">On-site security </t>
  </si>
  <si>
    <t>1.2.7.4</t>
  </si>
  <si>
    <t>PSA 8.4.6.4</t>
  </si>
  <si>
    <t>Risk Assessments every month</t>
  </si>
  <si>
    <t>1.2.8</t>
  </si>
  <si>
    <t>PSA 8.5</t>
  </si>
  <si>
    <t>SUMS STATED PROVISIONALLY BY EMPLOYER’S AGENT</t>
  </si>
  <si>
    <t>1.2.8.1</t>
  </si>
  <si>
    <t>a) Reinstatement of asphalt by JRA</t>
  </si>
  <si>
    <t>1.2.8.2</t>
  </si>
  <si>
    <t>b) Temporary protection of services</t>
  </si>
  <si>
    <t>1.2.8.3</t>
  </si>
  <si>
    <t>c) Community Liaison Officer &amp; CSO</t>
  </si>
  <si>
    <t>1.2.8.4</t>
  </si>
  <si>
    <t>PSA 8.4.6.5</t>
  </si>
  <si>
    <t>d) Training of local labour and SMMEs</t>
  </si>
  <si>
    <t>1.2.8.5</t>
  </si>
  <si>
    <t>e) Alterations and connection to Municipal services and repair to damaged services where approved by Employer’s Agent</t>
  </si>
  <si>
    <t>1.2.8.6</t>
  </si>
  <si>
    <t>f) Employer’s Agent’s Equipment and Independent testing</t>
  </si>
  <si>
    <t>1.2.8.7</t>
  </si>
  <si>
    <t>g) Relocation of existing services</t>
  </si>
  <si>
    <t>1.2.8.8</t>
  </si>
  <si>
    <t xml:space="preserve">h) Topographical Survey as per the Employer’s Agent's instruction </t>
  </si>
  <si>
    <t>Prov.Sum</t>
  </si>
  <si>
    <t>1.2.8.9</t>
  </si>
  <si>
    <t xml:space="preserve">i) Provision of photographic records </t>
  </si>
  <si>
    <t>1.2.8.10</t>
  </si>
  <si>
    <t>j) Pressure logging, leak detection and conduct water conservation tests on selected pipelines</t>
  </si>
  <si>
    <t>1.2.8.12</t>
  </si>
  <si>
    <t>l) SANRAL Wayleave Permit</t>
  </si>
  <si>
    <t>1.2.8.13</t>
  </si>
  <si>
    <t>m) Provision of as-built information</t>
  </si>
  <si>
    <t>1.2.8.14</t>
  </si>
  <si>
    <t>n) Construction Work Permit</t>
  </si>
  <si>
    <t>1.2.8.15</t>
  </si>
  <si>
    <t>o) Pipeline servitude registration</t>
  </si>
  <si>
    <t>p) JW ISD</t>
  </si>
  <si>
    <t>Stated month</t>
  </si>
  <si>
    <t xml:space="preserve">q)	Community awareness material </t>
  </si>
  <si>
    <t>Stated Sum</t>
  </si>
  <si>
    <t>1.2.8.16</t>
  </si>
  <si>
    <t xml:space="preserve">r) Overheads, charges and profit on items (a) to (q) above </t>
  </si>
  <si>
    <t>PSA 8.7</t>
  </si>
  <si>
    <t>DAYWORK</t>
  </si>
  <si>
    <t>1.3.1</t>
  </si>
  <si>
    <t xml:space="preserve">PSA8.7.1.3 </t>
  </si>
  <si>
    <t>a) Labour</t>
  </si>
  <si>
    <t>1.3.1.1</t>
  </si>
  <si>
    <t>1) Foreman/Surveyor</t>
  </si>
  <si>
    <t>hr</t>
  </si>
  <si>
    <t>1.3.1.2</t>
  </si>
  <si>
    <t>2) Artisan</t>
  </si>
  <si>
    <t>1.3.1.3</t>
  </si>
  <si>
    <t>3) Semi-skilled labourer</t>
  </si>
  <si>
    <t>1.3.1.4</t>
  </si>
  <si>
    <t>4) Unskilled Labourer</t>
  </si>
  <si>
    <t>1.3.1.5</t>
  </si>
  <si>
    <t>5) Extra over for night- or non-working times</t>
  </si>
  <si>
    <t>1.3.2</t>
  </si>
  <si>
    <t>b) Materials</t>
  </si>
  <si>
    <t>1.3.2.1</t>
  </si>
  <si>
    <t>1) Provisional sum for purchase of materials</t>
  </si>
  <si>
    <t>PC Sum</t>
  </si>
  <si>
    <t>1.3.2.2</t>
  </si>
  <si>
    <t>2) Mark up on 1) above</t>
  </si>
  <si>
    <t>1.3.3</t>
  </si>
  <si>
    <t>c) Plant and Equipment</t>
  </si>
  <si>
    <t>1.3.3.1</t>
  </si>
  <si>
    <r>
      <rPr>
        <sz val="10"/>
        <rFont val="Arial"/>
        <charset val="134"/>
      </rPr>
      <t>1)</t>
    </r>
    <r>
      <rPr>
        <sz val="7"/>
        <rFont val="Times New Roman"/>
        <charset val="134"/>
      </rPr>
      <t xml:space="preserve">    </t>
    </r>
    <r>
      <rPr>
        <sz val="10"/>
        <rFont val="Arial"/>
        <charset val="134"/>
      </rPr>
      <t xml:space="preserve">Crane 65 - 80 t Capacity   </t>
    </r>
  </si>
  <si>
    <t>1.3.3.2</t>
  </si>
  <si>
    <r>
      <rPr>
        <sz val="10"/>
        <rFont val="Arial"/>
        <charset val="134"/>
      </rPr>
      <t>2)</t>
    </r>
    <r>
      <rPr>
        <sz val="7"/>
        <rFont val="Times New Roman"/>
        <charset val="134"/>
      </rPr>
      <t xml:space="preserve">    </t>
    </r>
    <r>
      <rPr>
        <sz val="10"/>
        <rFont val="Arial"/>
        <charset val="134"/>
      </rPr>
      <t xml:space="preserve">Wheel loader 140 - 150 Kw  </t>
    </r>
  </si>
  <si>
    <t>1.3.3.3</t>
  </si>
  <si>
    <r>
      <rPr>
        <sz val="10"/>
        <rFont val="Arial"/>
        <charset val="134"/>
      </rPr>
      <t>3)</t>
    </r>
    <r>
      <rPr>
        <sz val="7"/>
        <rFont val="Times New Roman"/>
        <charset val="134"/>
      </rPr>
      <t xml:space="preserve">    </t>
    </r>
    <r>
      <rPr>
        <sz val="10"/>
        <rFont val="Arial"/>
        <charset val="134"/>
      </rPr>
      <t xml:space="preserve">Plate compactor and tampers   </t>
    </r>
  </si>
  <si>
    <t>1.3.3.4</t>
  </si>
  <si>
    <r>
      <rPr>
        <sz val="10"/>
        <rFont val="Arial"/>
        <charset val="134"/>
      </rPr>
      <t>4)</t>
    </r>
    <r>
      <rPr>
        <sz val="7"/>
        <rFont val="Times New Roman"/>
        <charset val="134"/>
      </rPr>
      <t xml:space="preserve">    </t>
    </r>
    <r>
      <rPr>
        <sz val="10"/>
        <rFont val="Arial"/>
        <charset val="134"/>
      </rPr>
      <t xml:space="preserve">Motor grader 150 - 160 Kw  </t>
    </r>
  </si>
  <si>
    <t>1.3.3.5</t>
  </si>
  <si>
    <r>
      <rPr>
        <sz val="10"/>
        <rFont val="Arial"/>
        <charset val="134"/>
      </rPr>
      <t>5)</t>
    </r>
    <r>
      <rPr>
        <sz val="7"/>
        <rFont val="Times New Roman"/>
        <charset val="134"/>
      </rPr>
      <t xml:space="preserve">    </t>
    </r>
    <r>
      <rPr>
        <sz val="10"/>
        <rFont val="Arial"/>
        <charset val="134"/>
      </rPr>
      <t xml:space="preserve">Vibrating roller (500 - 630kg)   </t>
    </r>
  </si>
  <si>
    <t>1.3.3.6</t>
  </si>
  <si>
    <r>
      <rPr>
        <sz val="10"/>
        <rFont val="Arial"/>
        <charset val="134"/>
      </rPr>
      <t>6)</t>
    </r>
    <r>
      <rPr>
        <sz val="7"/>
        <rFont val="Times New Roman"/>
        <charset val="134"/>
      </rPr>
      <t xml:space="preserve">    </t>
    </r>
    <r>
      <rPr>
        <sz val="10"/>
        <rFont val="Arial"/>
        <charset val="134"/>
      </rPr>
      <t xml:space="preserve">Concrete mixer   </t>
    </r>
  </si>
  <si>
    <t>1.3.3.7</t>
  </si>
  <si>
    <r>
      <rPr>
        <sz val="10"/>
        <rFont val="Arial"/>
        <charset val="134"/>
      </rPr>
      <t>7)</t>
    </r>
    <r>
      <rPr>
        <sz val="7"/>
        <rFont val="Times New Roman"/>
        <charset val="134"/>
      </rPr>
      <t xml:space="preserve">    </t>
    </r>
    <r>
      <rPr>
        <sz val="10"/>
        <rFont val="Arial"/>
        <charset val="134"/>
      </rPr>
      <t xml:space="preserve">Concrete saw (self propelled)    </t>
    </r>
  </si>
  <si>
    <t>1.3.3.8</t>
  </si>
  <si>
    <r>
      <rPr>
        <sz val="10"/>
        <rFont val="Arial"/>
        <charset val="134"/>
      </rPr>
      <t>8)</t>
    </r>
    <r>
      <rPr>
        <sz val="7"/>
        <rFont val="Times New Roman"/>
        <charset val="134"/>
      </rPr>
      <t xml:space="preserve">    </t>
    </r>
    <r>
      <rPr>
        <sz val="10"/>
        <rFont val="Arial"/>
        <charset val="134"/>
      </rPr>
      <t>TLB</t>
    </r>
  </si>
  <si>
    <t>1.3.3.9</t>
  </si>
  <si>
    <r>
      <rPr>
        <sz val="10"/>
        <rFont val="Arial"/>
        <charset val="134"/>
      </rPr>
      <t>9)</t>
    </r>
    <r>
      <rPr>
        <sz val="7"/>
        <rFont val="Times New Roman"/>
        <charset val="134"/>
      </rPr>
      <t xml:space="preserve">    </t>
    </r>
    <r>
      <rPr>
        <sz val="10"/>
        <rFont val="Arial"/>
        <charset val="134"/>
      </rPr>
      <t>Side Boom</t>
    </r>
  </si>
  <si>
    <t>1.3.3.10</t>
  </si>
  <si>
    <r>
      <rPr>
        <sz val="10"/>
        <rFont val="Arial"/>
        <charset val="134"/>
      </rPr>
      <t>10)</t>
    </r>
    <r>
      <rPr>
        <sz val="7"/>
        <rFont val="Times New Roman"/>
        <charset val="134"/>
      </rPr>
      <t xml:space="preserve">  </t>
    </r>
    <r>
      <rPr>
        <sz val="10"/>
        <rFont val="Arial"/>
        <charset val="134"/>
      </rPr>
      <t>LDV's - Capacity 1 ton</t>
    </r>
  </si>
  <si>
    <t>1.3.3.11</t>
  </si>
  <si>
    <r>
      <rPr>
        <sz val="10"/>
        <rFont val="Arial"/>
        <charset val="134"/>
      </rPr>
      <t>11)</t>
    </r>
    <r>
      <rPr>
        <sz val="7"/>
        <rFont val="Times New Roman"/>
        <charset val="134"/>
      </rPr>
      <t xml:space="preserve">  </t>
    </r>
    <r>
      <rPr>
        <sz val="10"/>
        <rFont val="Arial"/>
        <charset val="134"/>
      </rPr>
      <t xml:space="preserve">Compressor </t>
    </r>
  </si>
  <si>
    <t>1.3.3.11.1</t>
  </si>
  <si>
    <t xml:space="preserve">   i. Small up to 200 cfm </t>
  </si>
  <si>
    <t>1.3.3.11.2</t>
  </si>
  <si>
    <t xml:space="preserve">  ii. Large greater than 200 cfm</t>
  </si>
  <si>
    <t>1.3.3.12</t>
  </si>
  <si>
    <r>
      <rPr>
        <sz val="10"/>
        <rFont val="Arial"/>
        <charset val="134"/>
      </rPr>
      <t>12)</t>
    </r>
    <r>
      <rPr>
        <sz val="7"/>
        <rFont val="Times New Roman"/>
        <charset val="134"/>
      </rPr>
      <t xml:space="preserve">  </t>
    </r>
    <r>
      <rPr>
        <sz val="10"/>
        <rFont val="Arial"/>
        <charset val="134"/>
      </rPr>
      <t>Generator (Diesel driven)</t>
    </r>
  </si>
  <si>
    <t>1.3.3.12.1</t>
  </si>
  <si>
    <t xml:space="preserve">   i. Small - 5 kVA (Diesel driven)</t>
  </si>
  <si>
    <t>1.3.3.12.2</t>
  </si>
  <si>
    <t xml:space="preserve">  ii. Medium – greater than 5kVA and up to 10 kVA</t>
  </si>
  <si>
    <t>1.3.3.12.3</t>
  </si>
  <si>
    <t xml:space="preserve">  iii. Large - greater than 10 kVA</t>
  </si>
  <si>
    <t>1.3.3.13</t>
  </si>
  <si>
    <r>
      <rPr>
        <sz val="10"/>
        <rFont val="Arial"/>
        <charset val="134"/>
      </rPr>
      <t>13)</t>
    </r>
    <r>
      <rPr>
        <sz val="7"/>
        <rFont val="Times New Roman"/>
        <charset val="134"/>
      </rPr>
      <t xml:space="preserve">  </t>
    </r>
    <r>
      <rPr>
        <sz val="10"/>
        <rFont val="Arial"/>
        <charset val="134"/>
      </rPr>
      <t>Tipper truck</t>
    </r>
  </si>
  <si>
    <t>1.3.3.13.1</t>
  </si>
  <si>
    <t xml:space="preserve">   i. Capacity 6m³ (small)</t>
  </si>
  <si>
    <t>1.3.3.13.2</t>
  </si>
  <si>
    <t xml:space="preserve">  ii. Capacity 10m³ (medium)</t>
  </si>
  <si>
    <t>1.3.3.13.3</t>
  </si>
  <si>
    <t xml:space="preserve">  iii. Capacity 12m³ (large)</t>
  </si>
  <si>
    <t>1.3.3.14</t>
  </si>
  <si>
    <r>
      <rPr>
        <sz val="10"/>
        <rFont val="Arial"/>
        <charset val="134"/>
      </rPr>
      <t>14)</t>
    </r>
    <r>
      <rPr>
        <sz val="7"/>
        <rFont val="Times New Roman"/>
        <charset val="134"/>
      </rPr>
      <t xml:space="preserve">  </t>
    </r>
    <r>
      <rPr>
        <sz val="10"/>
        <rFont val="Arial"/>
        <charset val="134"/>
      </rPr>
      <t>Crane truck</t>
    </r>
  </si>
  <si>
    <t>1.3.3.14.1</t>
  </si>
  <si>
    <t xml:space="preserve">   i. Capacity 2 - 4 ton (small)</t>
  </si>
  <si>
    <t>1.3.3.14.2</t>
  </si>
  <si>
    <t xml:space="preserve">  ii. Capacity greater than 4 ton up to 6 tons (medium)</t>
  </si>
  <si>
    <t>1.3.3.14.3</t>
  </si>
  <si>
    <t xml:space="preserve">  iii. Capacity more than 6 tons up to 8 tons (large)</t>
  </si>
  <si>
    <r>
      <rPr>
        <sz val="10"/>
        <rFont val="Arial"/>
        <charset val="134"/>
      </rPr>
      <t>15)</t>
    </r>
    <r>
      <rPr>
        <sz val="7"/>
        <rFont val="Times New Roman"/>
        <charset val="134"/>
      </rPr>
      <t xml:space="preserve">  </t>
    </r>
    <r>
      <rPr>
        <sz val="10"/>
        <rFont val="Arial"/>
        <charset val="134"/>
      </rPr>
      <t>Flatbed trucks</t>
    </r>
  </si>
  <si>
    <t xml:space="preserve">   i. Capacity 3 ton (small)</t>
  </si>
  <si>
    <t xml:space="preserve">  ii. Capacity 5 ton (medium)</t>
  </si>
  <si>
    <t xml:space="preserve">  iii. Capacity 10 ton (large)</t>
  </si>
  <si>
    <r>
      <rPr>
        <sz val="10"/>
        <rFont val="Arial"/>
        <charset val="134"/>
      </rPr>
      <t>16)</t>
    </r>
    <r>
      <rPr>
        <sz val="7"/>
        <rFont val="Times New Roman"/>
        <charset val="134"/>
      </rPr>
      <t xml:space="preserve">  </t>
    </r>
    <r>
      <rPr>
        <sz val="10"/>
        <rFont val="Arial"/>
        <charset val="134"/>
      </rPr>
      <t>Conservancy/ Water  tankers</t>
    </r>
  </si>
  <si>
    <t xml:space="preserve">   i. Capacity 6,000 litres (small)</t>
  </si>
  <si>
    <t xml:space="preserve">  ii. Capacity 9,000 litres (medium)</t>
  </si>
  <si>
    <t xml:space="preserve">  iii. Capacity 15,000 litres (large)</t>
  </si>
  <si>
    <r>
      <rPr>
        <sz val="10"/>
        <rFont val="Arial"/>
        <charset val="134"/>
      </rPr>
      <t>17)</t>
    </r>
    <r>
      <rPr>
        <sz val="7"/>
        <rFont val="Times New Roman"/>
        <charset val="134"/>
      </rPr>
      <t xml:space="preserve">  </t>
    </r>
    <r>
      <rPr>
        <sz val="10"/>
        <rFont val="Arial"/>
        <charset val="134"/>
      </rPr>
      <t>Excavator (Crawler excavator)</t>
    </r>
  </si>
  <si>
    <t xml:space="preserve">   i. 20 tonne </t>
  </si>
  <si>
    <t xml:space="preserve">  ii. 30 tonne</t>
  </si>
  <si>
    <r>
      <rPr>
        <sz val="10"/>
        <rFont val="Arial"/>
        <charset val="134"/>
      </rPr>
      <t>18)</t>
    </r>
    <r>
      <rPr>
        <sz val="7"/>
        <rFont val="Times New Roman"/>
        <charset val="134"/>
      </rPr>
      <t xml:space="preserve">  </t>
    </r>
    <r>
      <rPr>
        <sz val="10"/>
        <rFont val="Arial"/>
        <charset val="134"/>
      </rPr>
      <t>TLB's (Tractor loader backhoe)</t>
    </r>
  </si>
  <si>
    <t xml:space="preserve">   i. 2x4</t>
  </si>
  <si>
    <t xml:space="preserve">  ii. 4x4</t>
  </si>
  <si>
    <r>
      <rPr>
        <sz val="10"/>
        <rFont val="Arial"/>
        <charset val="134"/>
      </rPr>
      <t>19)</t>
    </r>
    <r>
      <rPr>
        <sz val="7"/>
        <rFont val="Times New Roman"/>
        <charset val="134"/>
      </rPr>
      <t xml:space="preserve">  </t>
    </r>
    <r>
      <rPr>
        <sz val="10"/>
        <rFont val="Arial"/>
        <charset val="134"/>
      </rPr>
      <t>Walk behind vibrating rollers</t>
    </r>
  </si>
  <si>
    <t xml:space="preserve">   i. Model BW 61 (small)</t>
  </si>
  <si>
    <t xml:space="preserve">  ii. Model BW 76 (medium)</t>
  </si>
  <si>
    <t xml:space="preserve">  iii. Model BW 90 (large)</t>
  </si>
  <si>
    <r>
      <rPr>
        <sz val="10"/>
        <rFont val="Arial"/>
        <charset val="134"/>
      </rPr>
      <t>20)</t>
    </r>
    <r>
      <rPr>
        <sz val="7"/>
        <rFont val="Times New Roman"/>
        <charset val="134"/>
      </rPr>
      <t xml:space="preserve">  </t>
    </r>
    <r>
      <rPr>
        <sz val="10"/>
        <rFont val="Arial"/>
        <charset val="134"/>
      </rPr>
      <t>Compactors</t>
    </r>
  </si>
  <si>
    <t xml:space="preserve">   i. Wacker</t>
  </si>
  <si>
    <t xml:space="preserve">  ii. Plate compactor</t>
  </si>
  <si>
    <r>
      <rPr>
        <sz val="10"/>
        <rFont val="Arial"/>
        <charset val="134"/>
      </rPr>
      <t>21)</t>
    </r>
    <r>
      <rPr>
        <sz val="7"/>
        <rFont val="Times New Roman"/>
        <charset val="134"/>
      </rPr>
      <t xml:space="preserve">  </t>
    </r>
    <r>
      <rPr>
        <sz val="10"/>
        <rFont val="Arial"/>
        <charset val="134"/>
      </rPr>
      <t>Compressors (Potable Diesiel Compressor)</t>
    </r>
  </si>
  <si>
    <t xml:space="preserve">   i. Small up to 200 cfm</t>
  </si>
  <si>
    <r>
      <rPr>
        <sz val="10"/>
        <rFont val="Arial"/>
        <charset val="134"/>
      </rPr>
      <t>22)</t>
    </r>
    <r>
      <rPr>
        <sz val="7"/>
        <rFont val="Times New Roman"/>
        <charset val="134"/>
      </rPr>
      <t xml:space="preserve">  </t>
    </r>
    <r>
      <rPr>
        <sz val="10"/>
        <rFont val="Arial"/>
        <charset val="134"/>
      </rPr>
      <t>Portable water pumps</t>
    </r>
  </si>
  <si>
    <t>  i. Small – up to 2” diameter</t>
  </si>
  <si>
    <t xml:space="preserve">  ii. Medium – greater than 2” and up to 6” diameter</t>
  </si>
  <si>
    <t xml:space="preserve"> iii. Large – greater than 6”</t>
  </si>
  <si>
    <t>TEMPORARY WORKS</t>
  </si>
  <si>
    <t>1.4.1</t>
  </si>
  <si>
    <t>PSA 8.8.2</t>
  </si>
  <si>
    <t xml:space="preserve">Dealing with traffic or accommodation of traffic and access to properties </t>
  </si>
  <si>
    <t>1.4.2</t>
  </si>
  <si>
    <t>8.8.3</t>
  </si>
  <si>
    <t>Protection of the existing chambers, by-pass works and electrical substation until construction in vicinity is complete</t>
  </si>
  <si>
    <t>1.4.3</t>
  </si>
  <si>
    <t>PSA 8.8.4</t>
  </si>
  <si>
    <t>Existing Services</t>
  </si>
  <si>
    <t>1.4.3.1</t>
  </si>
  <si>
    <t xml:space="preserve">(a)   i)Supply or hire of specialist equipment </t>
  </si>
  <si>
    <t xml:space="preserve">ii) Overhead, charges and profit fee for the Main Contractor to oversee sub-contracted works. </t>
  </si>
  <si>
    <t>1.4.3.2</t>
  </si>
  <si>
    <t>(b)   Excavation by hand in soft material to expose existing services</t>
  </si>
  <si>
    <r>
      <rPr>
        <sz val="10"/>
        <rFont val="Arial"/>
        <charset val="134"/>
      </rPr>
      <t>m</t>
    </r>
    <r>
      <rPr>
        <vertAlign val="superscript"/>
        <sz val="10"/>
        <rFont val="Arial"/>
        <charset val="134"/>
      </rPr>
      <t>3</t>
    </r>
  </si>
  <si>
    <t>1.4.4</t>
  </si>
  <si>
    <t>PSA 8.8.6</t>
  </si>
  <si>
    <t>Dealing with water</t>
  </si>
  <si>
    <t>1.4.5</t>
  </si>
  <si>
    <t>PSA 8.8.7</t>
  </si>
  <si>
    <t>Dealing with other Service Authorities, obtaining of wayleaves, etc</t>
  </si>
  <si>
    <t xml:space="preserve">Sum </t>
  </si>
  <si>
    <t>TOTAL CARRIED TO SUMMARY PAGE</t>
  </si>
  <si>
    <t xml:space="preserve">
SECTION 2: 
SITE CLEARANCE</t>
  </si>
  <si>
    <t>Bill of Quantities 
Part 2: Civil Works</t>
  </si>
  <si>
    <t>SECTION 2</t>
  </si>
  <si>
    <t>SANS 1200C</t>
  </si>
  <si>
    <t>SITE CLEARANCE</t>
  </si>
  <si>
    <t>PSC 8.2.1</t>
  </si>
  <si>
    <t xml:space="preserve">Clear and grub </t>
  </si>
  <si>
    <t>m</t>
  </si>
  <si>
    <t>8.2.2</t>
  </si>
  <si>
    <t xml:space="preserve">Remove and grub all large trees and tree stumps,  of girth: </t>
  </si>
  <si>
    <t>2.2.1</t>
  </si>
  <si>
    <t xml:space="preserve">(a) Exceeding 1 m but not 2m </t>
  </si>
  <si>
    <t>No.</t>
  </si>
  <si>
    <t>2.2.2</t>
  </si>
  <si>
    <t xml:space="preserve">(b) Exceeding 2m but not 3m </t>
  </si>
  <si>
    <t>2.2.3</t>
  </si>
  <si>
    <t xml:space="preserve">(c.)Exceeding 3m </t>
  </si>
  <si>
    <t>PSC 8.2.11b</t>
  </si>
  <si>
    <t>Removal of man-made surfaces</t>
  </si>
  <si>
    <t>2.3.1</t>
  </si>
  <si>
    <t xml:space="preserve">Roadways, Asphalt and other layers                                                            </t>
  </si>
  <si>
    <t>2.3.1.1</t>
  </si>
  <si>
    <r>
      <rPr>
        <sz val="10"/>
        <color theme="1"/>
        <rFont val="Arial"/>
        <charset val="134"/>
      </rPr>
      <t>i)</t>
    </r>
    <r>
      <rPr>
        <sz val="7"/>
        <color theme="1"/>
        <rFont val="Times New Roman"/>
        <charset val="134"/>
      </rPr>
      <t xml:space="preserve">  </t>
    </r>
    <r>
      <rPr>
        <sz val="10"/>
        <color theme="1"/>
        <rFont val="Arial"/>
        <charset val="134"/>
      </rPr>
      <t>Asphalt (≤ 50mm thick) and including base, sub-base and subgrades layers up to 800mm deep.</t>
    </r>
  </si>
  <si>
    <r>
      <rPr>
        <sz val="10"/>
        <rFont val="Arial"/>
        <charset val="134"/>
      </rPr>
      <t>m</t>
    </r>
    <r>
      <rPr>
        <sz val="10"/>
        <rFont val="Calibri"/>
        <charset val="134"/>
      </rPr>
      <t>²</t>
    </r>
  </si>
  <si>
    <t>2.3.1.2</t>
  </si>
  <si>
    <r>
      <rPr>
        <sz val="10"/>
        <color theme="1"/>
        <rFont val="Arial"/>
        <charset val="134"/>
      </rPr>
      <t>ii)</t>
    </r>
    <r>
      <rPr>
        <sz val="7"/>
        <color theme="1"/>
        <rFont val="Times New Roman"/>
        <charset val="134"/>
      </rPr>
      <t xml:space="preserve"> </t>
    </r>
    <r>
      <rPr>
        <sz val="10"/>
        <color theme="1"/>
        <rFont val="Arial"/>
        <charset val="134"/>
      </rPr>
      <t>Asphalt (&gt; 50 ≤ 100mm thick) and including base, sub-base and subgrades layers up to 800mm deep.</t>
    </r>
  </si>
  <si>
    <t>2.3.2</t>
  </si>
  <si>
    <t xml:space="preserve">a)Footways and driveways                                                                                 </t>
  </si>
  <si>
    <t>2.3.2.1</t>
  </si>
  <si>
    <t xml:space="preserve">Asphalt ≤ 50mm thickness </t>
  </si>
  <si>
    <t>2.3.2.2</t>
  </si>
  <si>
    <t xml:space="preserve">Asphalt &gt; 50 ≤ 100mm thickness                                                            </t>
  </si>
  <si>
    <t>2.3.2.3</t>
  </si>
  <si>
    <t xml:space="preserve">Interlocking concrete segmental paving blocks (all colours)                                                         </t>
  </si>
  <si>
    <t>2.3.2.4</t>
  </si>
  <si>
    <t xml:space="preserve">Concrete slabs (450 x 450mm)                                                 </t>
  </si>
  <si>
    <t>2.3.2.5</t>
  </si>
  <si>
    <t xml:space="preserve">Brick paving                                                                                 </t>
  </si>
  <si>
    <t>2.3.2.6</t>
  </si>
  <si>
    <t xml:space="preserve">Unreinforced concrete ≤75mm thick                                             </t>
  </si>
  <si>
    <t>2.3.2.7</t>
  </si>
  <si>
    <t xml:space="preserve">Reinforced concrete ≤75mm thick                                                </t>
  </si>
  <si>
    <t>2.3.2.8</t>
  </si>
  <si>
    <t>Grassing</t>
  </si>
  <si>
    <t>2.3.2.9</t>
  </si>
  <si>
    <t xml:space="preserve">Kerbing (all types of kerbing)                                                                       </t>
  </si>
  <si>
    <t>8.2.4</t>
  </si>
  <si>
    <t xml:space="preserve">Reclear surfaces only on instructions from the Engineer </t>
  </si>
  <si>
    <t>PSDB 8.3.8</t>
  </si>
  <si>
    <t>Form Firebreaks (On Employer’s Agent’s instruction)</t>
  </si>
  <si>
    <r>
      <rPr>
        <sz val="10"/>
        <rFont val="Arial"/>
        <charset val="134"/>
      </rPr>
      <t>m</t>
    </r>
    <r>
      <rPr>
        <sz val="12"/>
        <color theme="1"/>
        <rFont val="Calibri"/>
        <charset val="134"/>
      </rPr>
      <t>²</t>
    </r>
  </si>
  <si>
    <t>PSC 8.2.12</t>
  </si>
  <si>
    <t>Backfilling and reinstatement of man-made surfaces</t>
  </si>
  <si>
    <t>2.7.1</t>
  </si>
  <si>
    <t xml:space="preserve">PSC 8.2.12.1 </t>
  </si>
  <si>
    <r>
      <rPr>
        <b/>
        <u/>
        <sz val="10"/>
        <color theme="1"/>
        <rFont val="Arial"/>
        <charset val="134"/>
      </rPr>
      <t>Backfilling and reinstatement of roads</t>
    </r>
    <r>
      <rPr>
        <sz val="10"/>
        <color theme="1"/>
        <rFont val="Arial"/>
        <charset val="134"/>
      </rPr>
      <t xml:space="preserve"> </t>
    </r>
  </si>
  <si>
    <t>2.7.1.1</t>
  </si>
  <si>
    <r>
      <rPr>
        <b/>
        <sz val="10"/>
        <color theme="1"/>
        <rFont val="Arial"/>
        <charset val="134"/>
      </rPr>
      <t>a)</t>
    </r>
    <r>
      <rPr>
        <b/>
        <sz val="7"/>
        <color theme="1"/>
        <rFont val="Times New Roman"/>
        <charset val="134"/>
      </rPr>
      <t xml:space="preserve">    </t>
    </r>
    <r>
      <rPr>
        <b/>
        <sz val="10"/>
        <color theme="1"/>
        <rFont val="Arial"/>
        <charset val="134"/>
      </rPr>
      <t>Scenario A</t>
    </r>
  </si>
  <si>
    <t>2.7.1.1.1</t>
  </si>
  <si>
    <r>
      <rPr>
        <sz val="10"/>
        <color theme="1"/>
        <rFont val="Arial"/>
        <charset val="134"/>
      </rPr>
      <t>i)</t>
    </r>
    <r>
      <rPr>
        <sz val="7"/>
        <color theme="1"/>
        <rFont val="Times New Roman"/>
        <charset val="134"/>
      </rPr>
      <t xml:space="preserve">      </t>
    </r>
    <r>
      <rPr>
        <sz val="10"/>
        <color theme="1"/>
        <rFont val="Arial"/>
        <charset val="134"/>
      </rPr>
      <t>150mm base – G2 Graded crushed stone to 102% Mod AASHTO density</t>
    </r>
  </si>
  <si>
    <r>
      <rPr>
        <sz val="10"/>
        <rFont val="Arial"/>
        <charset val="134"/>
      </rPr>
      <t>m</t>
    </r>
    <r>
      <rPr>
        <vertAlign val="superscript"/>
        <sz val="10"/>
        <rFont val="Arial"/>
        <charset val="134"/>
      </rPr>
      <t>2</t>
    </r>
  </si>
  <si>
    <t>2.7.1.1.2</t>
  </si>
  <si>
    <r>
      <rPr>
        <sz val="10"/>
        <color theme="1"/>
        <rFont val="Arial"/>
        <charset val="134"/>
      </rPr>
      <t>ii)</t>
    </r>
    <r>
      <rPr>
        <sz val="7"/>
        <color theme="1"/>
        <rFont val="Times New Roman"/>
        <charset val="134"/>
      </rPr>
      <t xml:space="preserve">     </t>
    </r>
    <r>
      <rPr>
        <sz val="10"/>
        <color theme="1"/>
        <rFont val="Arial"/>
        <charset val="134"/>
      </rPr>
      <t>150mm subbase – G5 Graded crushed stone to 97% Mod AASHTO density</t>
    </r>
  </si>
  <si>
    <t>2.7.1.1.3</t>
  </si>
  <si>
    <r>
      <rPr>
        <sz val="10"/>
        <color theme="1"/>
        <rFont val="Arial"/>
        <charset val="134"/>
      </rPr>
      <t>iii)</t>
    </r>
    <r>
      <rPr>
        <sz val="7"/>
        <color theme="1"/>
        <rFont val="Times New Roman"/>
        <charset val="134"/>
      </rPr>
      <t xml:space="preserve">    </t>
    </r>
    <r>
      <rPr>
        <sz val="10"/>
        <color theme="1"/>
        <rFont val="Arial"/>
        <charset val="134"/>
      </rPr>
      <t>150mm Fill – G7 material compacted to 95% Mod AASHTO density</t>
    </r>
  </si>
  <si>
    <t>2.7.1.1.4</t>
  </si>
  <si>
    <r>
      <rPr>
        <sz val="10"/>
        <color theme="1"/>
        <rFont val="Arial"/>
        <charset val="134"/>
      </rPr>
      <t>iv)</t>
    </r>
    <r>
      <rPr>
        <sz val="7"/>
        <color theme="1"/>
        <rFont val="Times New Roman"/>
        <charset val="134"/>
      </rPr>
      <t xml:space="preserve">    </t>
    </r>
    <r>
      <rPr>
        <sz val="10"/>
        <color theme="1"/>
        <rFont val="Arial"/>
        <charset val="134"/>
      </rPr>
      <t>150mm selected subgrade – Insitu material compacted to 90% Mod AASHTO</t>
    </r>
  </si>
  <si>
    <t>2.7.1.2</t>
  </si>
  <si>
    <r>
      <rPr>
        <b/>
        <sz val="10"/>
        <color theme="1"/>
        <rFont val="Arial"/>
        <charset val="134"/>
      </rPr>
      <t>b)</t>
    </r>
    <r>
      <rPr>
        <b/>
        <sz val="7"/>
        <color theme="1"/>
        <rFont val="Times New Roman"/>
        <charset val="134"/>
      </rPr>
      <t xml:space="preserve">    </t>
    </r>
    <r>
      <rPr>
        <b/>
        <sz val="10"/>
        <color theme="1"/>
        <rFont val="Arial"/>
        <charset val="134"/>
      </rPr>
      <t>Scenario B</t>
    </r>
  </si>
  <si>
    <t>2.7.1.2.1</t>
  </si>
  <si>
    <r>
      <rPr>
        <sz val="10"/>
        <color theme="1"/>
        <rFont val="Arial"/>
        <charset val="134"/>
      </rPr>
      <t>i)</t>
    </r>
    <r>
      <rPr>
        <sz val="7"/>
        <color theme="1"/>
        <rFont val="Times New Roman"/>
        <charset val="134"/>
      </rPr>
      <t xml:space="preserve">      </t>
    </r>
    <r>
      <rPr>
        <sz val="10"/>
        <color theme="1"/>
        <rFont val="Arial"/>
        <charset val="134"/>
      </rPr>
      <t>150mm base – G2 material compacted to 97% Mod AASHTO density</t>
    </r>
  </si>
  <si>
    <t>2.7.1.2.2</t>
  </si>
  <si>
    <r>
      <rPr>
        <sz val="10"/>
        <color theme="1"/>
        <rFont val="Arial"/>
        <charset val="134"/>
      </rPr>
      <t>ii)</t>
    </r>
    <r>
      <rPr>
        <sz val="7"/>
        <color theme="1"/>
        <rFont val="Times New Roman"/>
        <charset val="134"/>
      </rPr>
      <t xml:space="preserve">     </t>
    </r>
    <r>
      <rPr>
        <sz val="10"/>
        <color theme="1"/>
        <rFont val="Arial"/>
        <charset val="134"/>
      </rPr>
      <t>150mm subbase – C4 Stabilised gravel material to 95% Mod AASHTO density*</t>
    </r>
  </si>
  <si>
    <t>2.7.1.2.3</t>
  </si>
  <si>
    <r>
      <rPr>
        <sz val="10"/>
        <color theme="1"/>
        <rFont val="Arial"/>
        <charset val="134"/>
      </rPr>
      <t>iii)</t>
    </r>
    <r>
      <rPr>
        <sz val="7"/>
        <color theme="1"/>
        <rFont val="Times New Roman"/>
        <charset val="134"/>
      </rPr>
      <t xml:space="preserve">    </t>
    </r>
    <r>
      <rPr>
        <sz val="10"/>
        <color theme="1"/>
        <rFont val="Arial"/>
        <charset val="134"/>
      </rPr>
      <t>150mm selected subgrade - Insitu material compacted to 93% Mod AASHTO</t>
    </r>
  </si>
  <si>
    <t>2.7.1.3</t>
  </si>
  <si>
    <r>
      <rPr>
        <b/>
        <sz val="10"/>
        <color theme="1"/>
        <rFont val="Arial"/>
        <charset val="134"/>
      </rPr>
      <t>c)</t>
    </r>
    <r>
      <rPr>
        <b/>
        <sz val="7"/>
        <color theme="1"/>
        <rFont val="Times New Roman"/>
        <charset val="134"/>
      </rPr>
      <t xml:space="preserve">    </t>
    </r>
    <r>
      <rPr>
        <b/>
        <sz val="10"/>
        <color theme="1"/>
        <rFont val="Arial"/>
        <charset val="134"/>
      </rPr>
      <t>Scenario C (Foot paths)</t>
    </r>
  </si>
  <si>
    <t>2.7.1.3.1</t>
  </si>
  <si>
    <r>
      <rPr>
        <sz val="10"/>
        <color theme="1"/>
        <rFont val="Arial"/>
        <charset val="134"/>
      </rPr>
      <t>i)</t>
    </r>
    <r>
      <rPr>
        <sz val="7"/>
        <color theme="1"/>
        <rFont val="Times New Roman"/>
        <charset val="134"/>
      </rPr>
      <t xml:space="preserve">      </t>
    </r>
    <r>
      <rPr>
        <sz val="10"/>
        <color theme="1"/>
        <rFont val="Arial"/>
        <charset val="134"/>
      </rPr>
      <t>150mm base – Recovered material compacted to 93% Mod AASHTO</t>
    </r>
  </si>
  <si>
    <t>2.7.1.3.2</t>
  </si>
  <si>
    <r>
      <rPr>
        <sz val="10"/>
        <color theme="1"/>
        <rFont val="Arial"/>
        <charset val="134"/>
      </rPr>
      <t>ii)</t>
    </r>
    <r>
      <rPr>
        <sz val="7"/>
        <color theme="1"/>
        <rFont val="Times New Roman"/>
        <charset val="134"/>
      </rPr>
      <t xml:space="preserve">     </t>
    </r>
    <r>
      <rPr>
        <sz val="10"/>
        <color theme="1"/>
        <rFont val="Arial"/>
        <charset val="134"/>
      </rPr>
      <t>150mm selected subgrade – Insitu material compacted to 90% Mod AASHTO</t>
    </r>
  </si>
  <si>
    <t>2.7.1.4</t>
  </si>
  <si>
    <r>
      <rPr>
        <b/>
        <sz val="10"/>
        <color theme="1"/>
        <rFont val="Arial"/>
        <charset val="134"/>
      </rPr>
      <t>d)</t>
    </r>
    <r>
      <rPr>
        <b/>
        <sz val="7"/>
        <color theme="1"/>
        <rFont val="Times New Roman"/>
        <charset val="134"/>
      </rPr>
      <t xml:space="preserve">    </t>
    </r>
    <r>
      <rPr>
        <b/>
        <sz val="10"/>
        <color theme="1"/>
        <rFont val="Arial"/>
        <charset val="134"/>
      </rPr>
      <t>Surfacing</t>
    </r>
  </si>
  <si>
    <t>2.7.1.4.1</t>
  </si>
  <si>
    <r>
      <rPr>
        <sz val="10"/>
        <color theme="1"/>
        <rFont val="Arial"/>
        <charset val="134"/>
      </rPr>
      <t>i)</t>
    </r>
    <r>
      <rPr>
        <sz val="7"/>
        <color theme="1"/>
        <rFont val="Times New Roman"/>
        <charset val="134"/>
      </rPr>
      <t xml:space="preserve">      </t>
    </r>
    <r>
      <rPr>
        <sz val="10"/>
        <color theme="1"/>
        <rFont val="Arial"/>
        <charset val="134"/>
      </rPr>
      <t>30mm Bitumen hot –mix: Fine</t>
    </r>
  </si>
  <si>
    <t>2.7.1.4.2</t>
  </si>
  <si>
    <r>
      <rPr>
        <sz val="10"/>
        <color theme="1"/>
        <rFont val="Arial"/>
        <charset val="134"/>
      </rPr>
      <t>ii)</t>
    </r>
    <r>
      <rPr>
        <sz val="7"/>
        <color theme="1"/>
        <rFont val="Times New Roman"/>
        <charset val="134"/>
      </rPr>
      <t xml:space="preserve">     </t>
    </r>
    <r>
      <rPr>
        <sz val="10"/>
        <color theme="1"/>
        <rFont val="Arial"/>
        <charset val="134"/>
      </rPr>
      <t>70mm Bitumen hot –mix: BTB</t>
    </r>
  </si>
  <si>
    <t>2.7.2</t>
  </si>
  <si>
    <t>PSC 8.2.12.2</t>
  </si>
  <si>
    <t>Backfilling and reinstatement footways</t>
  </si>
  <si>
    <t xml:space="preserve">   </t>
  </si>
  <si>
    <t>2.7.2.1</t>
  </si>
  <si>
    <r>
      <rPr>
        <sz val="10"/>
        <color theme="1"/>
        <rFont val="Arial"/>
        <charset val="134"/>
      </rPr>
      <t>a)</t>
    </r>
    <r>
      <rPr>
        <sz val="7"/>
        <color theme="1"/>
        <rFont val="Times New Roman"/>
        <charset val="134"/>
      </rPr>
      <t xml:space="preserve">    </t>
    </r>
    <r>
      <rPr>
        <sz val="10"/>
        <color theme="1"/>
        <rFont val="Arial"/>
        <charset val="134"/>
      </rPr>
      <t>Using removed materials:</t>
    </r>
  </si>
  <si>
    <t>2.7.2.1.1</t>
  </si>
  <si>
    <r>
      <rPr>
        <sz val="10"/>
        <color theme="1"/>
        <rFont val="Arial"/>
        <charset val="134"/>
      </rPr>
      <t>i)</t>
    </r>
    <r>
      <rPr>
        <sz val="7"/>
        <color theme="1"/>
        <rFont val="Times New Roman"/>
        <charset val="134"/>
      </rPr>
      <t xml:space="preserve">      </t>
    </r>
    <r>
      <rPr>
        <sz val="10"/>
        <color theme="1"/>
        <rFont val="Arial"/>
        <charset val="134"/>
      </rPr>
      <t xml:space="preserve">Interlocking concrete segmental paving blocks (all colours)                                                         </t>
    </r>
  </si>
  <si>
    <r>
      <rPr>
        <sz val="11"/>
        <color theme="1"/>
        <rFont val="Calibri"/>
        <charset val="134"/>
        <scheme val="minor"/>
      </rPr>
      <t>m</t>
    </r>
    <r>
      <rPr>
        <vertAlign val="superscript"/>
        <sz val="10"/>
        <rFont val="Arial"/>
        <charset val="134"/>
      </rPr>
      <t>2</t>
    </r>
  </si>
  <si>
    <t>2.7.2.1.2</t>
  </si>
  <si>
    <r>
      <rPr>
        <sz val="10"/>
        <color theme="1"/>
        <rFont val="Arial"/>
        <charset val="134"/>
      </rPr>
      <t>ii)</t>
    </r>
    <r>
      <rPr>
        <sz val="7"/>
        <color theme="1"/>
        <rFont val="Times New Roman"/>
        <charset val="134"/>
      </rPr>
      <t xml:space="preserve">     </t>
    </r>
    <r>
      <rPr>
        <sz val="10"/>
        <color theme="1"/>
        <rFont val="Arial"/>
        <charset val="134"/>
      </rPr>
      <t xml:space="preserve">Concrete slabs (450 x 450mm)                                                 </t>
    </r>
  </si>
  <si>
    <t>2.7.2.1.3</t>
  </si>
  <si>
    <r>
      <rPr>
        <sz val="10"/>
        <color theme="1"/>
        <rFont val="Arial"/>
        <charset val="134"/>
      </rPr>
      <t>iii)</t>
    </r>
    <r>
      <rPr>
        <sz val="7"/>
        <color theme="1"/>
        <rFont val="Times New Roman"/>
        <charset val="134"/>
      </rPr>
      <t xml:space="preserve">    </t>
    </r>
    <r>
      <rPr>
        <sz val="10"/>
        <color theme="1"/>
        <rFont val="Arial"/>
        <charset val="134"/>
      </rPr>
      <t xml:space="preserve">Brick paving                                                                                 </t>
    </r>
  </si>
  <si>
    <t>2.7.2.1.4</t>
  </si>
  <si>
    <r>
      <rPr>
        <sz val="10"/>
        <color theme="1"/>
        <rFont val="Arial"/>
        <charset val="134"/>
      </rPr>
      <t>iv)</t>
    </r>
    <r>
      <rPr>
        <sz val="7"/>
        <color theme="1"/>
        <rFont val="Times New Roman"/>
        <charset val="134"/>
      </rPr>
      <t xml:space="preserve">    </t>
    </r>
    <r>
      <rPr>
        <sz val="10"/>
        <color theme="1"/>
        <rFont val="Arial"/>
        <charset val="134"/>
      </rPr>
      <t>Grassing</t>
    </r>
  </si>
  <si>
    <t>2.7.2.1.5</t>
  </si>
  <si>
    <r>
      <rPr>
        <sz val="10"/>
        <color theme="1"/>
        <rFont val="Arial"/>
        <charset val="134"/>
      </rPr>
      <t>v)</t>
    </r>
    <r>
      <rPr>
        <sz val="7"/>
        <color theme="1"/>
        <rFont val="Times New Roman"/>
        <charset val="134"/>
      </rPr>
      <t xml:space="preserve">     </t>
    </r>
    <r>
      <rPr>
        <sz val="10"/>
        <color theme="1"/>
        <rFont val="Arial"/>
        <charset val="134"/>
      </rPr>
      <t>Kerbing</t>
    </r>
  </si>
  <si>
    <t>2.7.2.2</t>
  </si>
  <si>
    <r>
      <rPr>
        <sz val="10"/>
        <color theme="1"/>
        <rFont val="Arial"/>
        <charset val="134"/>
      </rPr>
      <t>b)</t>
    </r>
    <r>
      <rPr>
        <sz val="7"/>
        <color theme="1"/>
        <rFont val="Times New Roman"/>
        <charset val="134"/>
      </rPr>
      <t xml:space="preserve">    </t>
    </r>
    <r>
      <rPr>
        <sz val="10"/>
        <color theme="1"/>
        <rFont val="Arial"/>
        <charset val="134"/>
      </rPr>
      <t xml:space="preserve">Using new supplied materials:                                                                          </t>
    </r>
  </si>
  <si>
    <t>2.7.2.2.1</t>
  </si>
  <si>
    <t>2.7.2.2.2</t>
  </si>
  <si>
    <r>
      <rPr>
        <sz val="10"/>
        <color theme="1"/>
        <rFont val="Arial"/>
        <charset val="134"/>
      </rPr>
      <t>ii)</t>
    </r>
    <r>
      <rPr>
        <sz val="7"/>
        <color theme="1"/>
        <rFont val="Times New Roman"/>
        <charset val="134"/>
      </rPr>
      <t xml:space="preserve">     </t>
    </r>
    <r>
      <rPr>
        <sz val="10"/>
        <color theme="1"/>
        <rFont val="Arial"/>
        <charset val="134"/>
      </rPr>
      <t xml:space="preserve">Interlocking concrete segmental paving blocks, including a 20mm river sand bedding layer, jointing sand (plaster sand) and mortar infill between edge restraint and blocks  </t>
    </r>
  </si>
  <si>
    <t>2.7.2.2.2.1</t>
  </si>
  <si>
    <r>
      <rPr>
        <sz val="10"/>
        <color theme="1"/>
        <rFont val="Arial"/>
        <charset val="134"/>
      </rPr>
      <t>1)</t>
    </r>
    <r>
      <rPr>
        <sz val="7"/>
        <color theme="1"/>
        <rFont val="Times New Roman"/>
        <charset val="134"/>
      </rPr>
      <t xml:space="preserve">        </t>
    </r>
    <r>
      <rPr>
        <sz val="10"/>
        <color theme="1"/>
        <rFont val="Arial"/>
        <charset val="134"/>
      </rPr>
      <t xml:space="preserve"> Grey blocks   </t>
    </r>
  </si>
  <si>
    <t>2.7.2.2.2.2</t>
  </si>
  <si>
    <r>
      <rPr>
        <sz val="10"/>
        <color theme="1"/>
        <rFont val="Arial"/>
        <charset val="134"/>
      </rPr>
      <t>2)</t>
    </r>
    <r>
      <rPr>
        <sz val="7"/>
        <color theme="1"/>
        <rFont val="Times New Roman"/>
        <charset val="134"/>
      </rPr>
      <t xml:space="preserve">        </t>
    </r>
    <r>
      <rPr>
        <sz val="10"/>
        <color theme="1"/>
        <rFont val="Arial"/>
        <charset val="134"/>
      </rPr>
      <t xml:space="preserve"> Coloured blocks                                                     </t>
    </r>
  </si>
  <si>
    <t>2.7.2.2.3</t>
  </si>
  <si>
    <r>
      <rPr>
        <sz val="10"/>
        <color theme="1"/>
        <rFont val="Arial"/>
        <charset val="134"/>
      </rPr>
      <t>iii)</t>
    </r>
    <r>
      <rPr>
        <sz val="7"/>
        <color theme="1"/>
        <rFont val="Times New Roman"/>
        <charset val="134"/>
      </rPr>
      <t xml:space="preserve">    </t>
    </r>
    <r>
      <rPr>
        <sz val="10"/>
        <color theme="1"/>
        <rFont val="Arial"/>
        <charset val="134"/>
      </rPr>
      <t>Concrete slabs (450 x 450mm) including a 20mm river sand bedding layer, jointing mortar.</t>
    </r>
  </si>
  <si>
    <t>2.7.2.2.4</t>
  </si>
  <si>
    <r>
      <rPr>
        <sz val="10"/>
        <color theme="1"/>
        <rFont val="Arial"/>
        <charset val="134"/>
      </rPr>
      <t>iv)</t>
    </r>
    <r>
      <rPr>
        <sz val="7"/>
        <color theme="1"/>
        <rFont val="Times New Roman"/>
        <charset val="134"/>
      </rPr>
      <t xml:space="preserve">    </t>
    </r>
    <r>
      <rPr>
        <sz val="10"/>
        <color theme="1"/>
        <rFont val="Arial"/>
        <charset val="134"/>
      </rPr>
      <t xml:space="preserve">Brick paving including a 20mm river sand bedding layer, jointing sand (plaster sand) and mortar infill between edge restraint and bricks.                                                                               </t>
    </r>
  </si>
  <si>
    <t>2.7.2.2.5</t>
  </si>
  <si>
    <r>
      <rPr>
        <sz val="10"/>
        <color theme="1"/>
        <rFont val="Arial"/>
        <charset val="134"/>
      </rPr>
      <t>v)</t>
    </r>
    <r>
      <rPr>
        <sz val="7"/>
        <color theme="1"/>
        <rFont val="Times New Roman"/>
        <charset val="134"/>
      </rPr>
      <t xml:space="preserve">     </t>
    </r>
    <r>
      <rPr>
        <sz val="10"/>
        <color theme="1"/>
        <rFont val="Arial"/>
        <charset val="134"/>
      </rPr>
      <t xml:space="preserve">Unreinforced concrete ≤ 75mm thick (15MPa)                                           </t>
    </r>
  </si>
  <si>
    <t>2.7.2.2.6</t>
  </si>
  <si>
    <r>
      <rPr>
        <sz val="10"/>
        <color theme="1"/>
        <rFont val="Arial"/>
        <charset val="134"/>
      </rPr>
      <t>vi)</t>
    </r>
    <r>
      <rPr>
        <sz val="7"/>
        <color theme="1"/>
        <rFont val="Times New Roman"/>
        <charset val="134"/>
      </rPr>
      <t xml:space="preserve">    </t>
    </r>
    <r>
      <rPr>
        <sz val="10"/>
        <color theme="1"/>
        <rFont val="Arial"/>
        <charset val="134"/>
      </rPr>
      <t xml:space="preserve">Reinforced (395 mesh) concrete ≤ 75mm thick (15MPa)                                               </t>
    </r>
  </si>
  <si>
    <t>2.7.2.2.7</t>
  </si>
  <si>
    <r>
      <rPr>
        <sz val="10"/>
        <color theme="1"/>
        <rFont val="Arial"/>
        <charset val="134"/>
      </rPr>
      <t>vii)</t>
    </r>
    <r>
      <rPr>
        <sz val="7"/>
        <color theme="1"/>
        <rFont val="Times New Roman"/>
        <charset val="134"/>
      </rPr>
      <t xml:space="preserve">   </t>
    </r>
    <r>
      <rPr>
        <sz val="10"/>
        <color theme="1"/>
        <rFont val="Arial"/>
        <charset val="134"/>
      </rPr>
      <t>Grassing</t>
    </r>
  </si>
  <si>
    <t>2.7.2.2.8</t>
  </si>
  <si>
    <r>
      <rPr>
        <sz val="10"/>
        <color theme="1"/>
        <rFont val="Arial"/>
        <charset val="134"/>
      </rPr>
      <t>viii)</t>
    </r>
    <r>
      <rPr>
        <sz val="7"/>
        <color theme="1"/>
        <rFont val="Times New Roman"/>
        <charset val="134"/>
      </rPr>
      <t xml:space="preserve">  </t>
    </r>
    <r>
      <rPr>
        <sz val="10"/>
        <color theme="1"/>
        <rFont val="Arial"/>
        <charset val="134"/>
      </rPr>
      <t xml:space="preserve">Concrete channeling, including formwork, leveling and compacting 300 x 125mm cast in situ concrete of 15MPa.            </t>
    </r>
  </si>
  <si>
    <r>
      <rPr>
        <sz val="10"/>
        <color theme="1"/>
        <rFont val="Arial"/>
        <charset val="134"/>
      </rPr>
      <t>ix)</t>
    </r>
    <r>
      <rPr>
        <sz val="7"/>
        <color theme="1"/>
        <rFont val="Times New Roman"/>
        <charset val="134"/>
      </rPr>
      <t xml:space="preserve">    </t>
    </r>
    <r>
      <rPr>
        <sz val="10"/>
        <color theme="1"/>
        <rFont val="Arial"/>
        <charset val="134"/>
      </rPr>
      <t xml:space="preserve"> Kerbing, including a 50mm bedding (cement and river sand), jointing mortar and 15MPa concrete haunching at all joints.                                           </t>
    </r>
  </si>
  <si>
    <t>2.10</t>
  </si>
  <si>
    <t xml:space="preserve">PSC 8.2.13 </t>
  </si>
  <si>
    <t xml:space="preserve">Reinstatement of existing masonry walls and steel palisade fences                                            </t>
  </si>
  <si>
    <t>2.10.1</t>
  </si>
  <si>
    <r>
      <rPr>
        <sz val="10"/>
        <color theme="1"/>
        <rFont val="Arial"/>
        <charset val="134"/>
      </rPr>
      <t>a)</t>
    </r>
    <r>
      <rPr>
        <sz val="7"/>
        <color theme="1"/>
        <rFont val="Times New Roman"/>
        <charset val="134"/>
      </rPr>
      <t xml:space="preserve">    </t>
    </r>
    <r>
      <rPr>
        <sz val="10"/>
        <color theme="1"/>
        <rFont val="Arial"/>
        <charset val="134"/>
      </rPr>
      <t>Face brick</t>
    </r>
  </si>
  <si>
    <t>2.10.1.1</t>
  </si>
  <si>
    <r>
      <rPr>
        <sz val="10"/>
        <color theme="1"/>
        <rFont val="Arial"/>
        <charset val="134"/>
      </rPr>
      <t>i)</t>
    </r>
    <r>
      <rPr>
        <sz val="7"/>
        <color theme="1"/>
        <rFont val="Times New Roman"/>
        <charset val="134"/>
      </rPr>
      <t xml:space="preserve">              </t>
    </r>
    <r>
      <rPr>
        <sz val="10"/>
        <color theme="1"/>
        <rFont val="Arial"/>
        <charset val="134"/>
      </rPr>
      <t>110mm wall</t>
    </r>
  </si>
  <si>
    <t>2.10.1.2</t>
  </si>
  <si>
    <r>
      <rPr>
        <sz val="10"/>
        <color theme="1"/>
        <rFont val="Arial"/>
        <charset val="134"/>
      </rPr>
      <t>ii)</t>
    </r>
    <r>
      <rPr>
        <sz val="7"/>
        <color theme="1"/>
        <rFont val="Times New Roman"/>
        <charset val="134"/>
      </rPr>
      <t xml:space="preserve">             </t>
    </r>
    <r>
      <rPr>
        <sz val="10"/>
        <color theme="1"/>
        <rFont val="Arial"/>
        <charset val="134"/>
      </rPr>
      <t>220mm wall</t>
    </r>
  </si>
  <si>
    <t>2.10.1.3</t>
  </si>
  <si>
    <r>
      <rPr>
        <sz val="10"/>
        <color theme="1"/>
        <rFont val="Arial"/>
        <charset val="134"/>
      </rPr>
      <t>iii)</t>
    </r>
    <r>
      <rPr>
        <sz val="7"/>
        <color theme="1"/>
        <rFont val="Times New Roman"/>
        <charset val="134"/>
      </rPr>
      <t xml:space="preserve">            </t>
    </r>
    <r>
      <rPr>
        <sz val="10"/>
        <color theme="1"/>
        <rFont val="Arial"/>
        <charset val="134"/>
      </rPr>
      <t>330mm wall</t>
    </r>
  </si>
  <si>
    <t>2.10.2</t>
  </si>
  <si>
    <r>
      <rPr>
        <sz val="10"/>
        <color theme="1"/>
        <rFont val="Arial"/>
        <charset val="134"/>
      </rPr>
      <t>b)</t>
    </r>
    <r>
      <rPr>
        <sz val="7"/>
        <color theme="1"/>
        <rFont val="Times New Roman"/>
        <charset val="134"/>
      </rPr>
      <t xml:space="preserve">    </t>
    </r>
    <r>
      <rPr>
        <sz val="10"/>
        <color theme="1"/>
        <rFont val="Arial"/>
        <charset val="134"/>
      </rPr>
      <t>Plastered</t>
    </r>
  </si>
  <si>
    <t>2.10.2.1</t>
  </si>
  <si>
    <r>
      <rPr>
        <sz val="7"/>
        <color theme="1"/>
        <rFont val="Times New Roman"/>
        <charset val="134"/>
      </rPr>
      <t xml:space="preserve">  </t>
    </r>
    <r>
      <rPr>
        <sz val="10"/>
        <color theme="1"/>
        <rFont val="Arial"/>
        <charset val="134"/>
      </rPr>
      <t>i) 110mm wall</t>
    </r>
  </si>
  <si>
    <t>2.10.2.2</t>
  </si>
  <si>
    <r>
      <rPr>
        <sz val="7"/>
        <color theme="1"/>
        <rFont val="Times New Roman"/>
        <charset val="134"/>
      </rPr>
      <t xml:space="preserve"> </t>
    </r>
    <r>
      <rPr>
        <sz val="10"/>
        <color theme="1"/>
        <rFont val="Arial"/>
        <charset val="134"/>
      </rPr>
      <t>ii) 220mm wall</t>
    </r>
  </si>
  <si>
    <t>2.10.2.3</t>
  </si>
  <si>
    <r>
      <rPr>
        <sz val="7"/>
        <color theme="1"/>
        <rFont val="Times New Roman"/>
        <charset val="134"/>
      </rPr>
      <t xml:space="preserve"> </t>
    </r>
    <r>
      <rPr>
        <sz val="10"/>
        <color theme="1"/>
        <rFont val="Arial"/>
        <charset val="134"/>
      </rPr>
      <t>iii) 330mm wall</t>
    </r>
  </si>
  <si>
    <t>2.10.3</t>
  </si>
  <si>
    <r>
      <rPr>
        <sz val="10"/>
        <color theme="1"/>
        <rFont val="Arial"/>
        <charset val="134"/>
      </rPr>
      <t>c)</t>
    </r>
    <r>
      <rPr>
        <sz val="7"/>
        <color theme="1"/>
        <rFont val="Times New Roman"/>
        <charset val="134"/>
      </rPr>
      <t> </t>
    </r>
    <r>
      <rPr>
        <sz val="10"/>
        <color theme="1"/>
        <rFont val="Arial"/>
        <charset val="134"/>
      </rPr>
      <t>Steel palisade fences (height = 2.1m)</t>
    </r>
  </si>
  <si>
    <t>TOTAL CARRIED FORWARD TO SUMMARY</t>
  </si>
  <si>
    <t xml:space="preserve">
SECTION 3:
EARTHWORKS
</t>
  </si>
  <si>
    <t>SECTION 3</t>
  </si>
  <si>
    <t>SANS 1200DB</t>
  </si>
  <si>
    <t>EARTHWORKS (PIPE TRENCHES)</t>
  </si>
  <si>
    <t>PSDB 8.3.1</t>
  </si>
  <si>
    <t>Site Clearance and (if specified) Removal of topsoil</t>
  </si>
  <si>
    <t>3.1.1</t>
  </si>
  <si>
    <t xml:space="preserve">c) Removal, stockpiling and replacing of Topsoil (depth stated) </t>
  </si>
  <si>
    <t>3.1.2</t>
  </si>
  <si>
    <t>8.3.6</t>
  </si>
  <si>
    <t>Topsoiling</t>
  </si>
  <si>
    <t>3.1.3</t>
  </si>
  <si>
    <t>8.3.7</t>
  </si>
  <si>
    <t>Grassing or other Vegetation Cover</t>
  </si>
  <si>
    <t>3.2</t>
  </si>
  <si>
    <t>PSDB 8.3.2</t>
  </si>
  <si>
    <t xml:space="preserve">Excavation </t>
  </si>
  <si>
    <t>3.2.1</t>
  </si>
  <si>
    <t>(a) Excavate in all materials, for trenches, backfill compact and dispose of surplus material</t>
  </si>
  <si>
    <t>Trenches 1216mm wide for 600mm ND pipes depths up to:</t>
  </si>
  <si>
    <t>3.2.1.1</t>
  </si>
  <si>
    <t>(i)  0 up to 2.5m</t>
  </si>
  <si>
    <r>
      <rPr>
        <sz val="10"/>
        <rFont val="Arial"/>
        <charset val="134"/>
      </rPr>
      <t>m</t>
    </r>
    <r>
      <rPr>
        <sz val="10"/>
        <rFont val="Calibri"/>
        <charset val="134"/>
      </rPr>
      <t>³</t>
    </r>
  </si>
  <si>
    <t>3.2.1.2</t>
  </si>
  <si>
    <t>(ii) 2,5m up to 3,5m</t>
  </si>
  <si>
    <t>3.2.1.3</t>
  </si>
  <si>
    <t>(iii) 3,5m up to 4,5m</t>
  </si>
  <si>
    <t>3.2.1.4</t>
  </si>
  <si>
    <t>(iv 4,5m up to 5,0m</t>
  </si>
  <si>
    <t>3.2.1.5</t>
  </si>
  <si>
    <t>(v) Exceeding 5m</t>
  </si>
  <si>
    <t>3.2.2</t>
  </si>
  <si>
    <r>
      <rPr>
        <u/>
        <sz val="10"/>
        <color theme="1"/>
        <rFont val="Arial"/>
        <charset val="134"/>
      </rPr>
      <t>Extra over item (a) above for</t>
    </r>
    <r>
      <rPr>
        <sz val="10"/>
        <color theme="1"/>
        <rFont val="Arial"/>
        <charset val="134"/>
      </rPr>
      <t>:</t>
    </r>
  </si>
  <si>
    <t>3.2.2.1</t>
  </si>
  <si>
    <t>8.3.2 (b) (2)</t>
  </si>
  <si>
    <t>Hard rock excavation including blasting and disposal of Excavated Rock</t>
  </si>
  <si>
    <t>3.2.2.2</t>
  </si>
  <si>
    <t>PSDB 8.3.2(b)</t>
  </si>
  <si>
    <t>(2) Non-explosive breaking as per instruction of the Engineer</t>
  </si>
  <si>
    <t>3.2.2.3</t>
  </si>
  <si>
    <t xml:space="preserve">(3) Hand excavation and backfill where ordered by the Employer’s Agent </t>
  </si>
  <si>
    <t>3.3</t>
  </si>
  <si>
    <t>8.3.3.1</t>
  </si>
  <si>
    <t>Make up deficiency in backfill material:</t>
  </si>
  <si>
    <t>3.3.1</t>
  </si>
  <si>
    <t xml:space="preserve">(a)  From other necessary excavations on site     </t>
  </si>
  <si>
    <t>m³</t>
  </si>
  <si>
    <t>3.3.2</t>
  </si>
  <si>
    <t xml:space="preserve">(c)  By importation from commercial sources </t>
  </si>
  <si>
    <t>3.4.3</t>
  </si>
  <si>
    <t>PSDB 8.3.4 a)</t>
  </si>
  <si>
    <t>Shore trench opposite structure or service for depths</t>
  </si>
  <si>
    <t>3.4.3.1</t>
  </si>
  <si>
    <t>(a) 0m up to 2m</t>
  </si>
  <si>
    <t>3.4.3.2</t>
  </si>
  <si>
    <t>(b) 2m up to 3m</t>
  </si>
  <si>
    <t>3.4.3.3</t>
  </si>
  <si>
    <t>(c.) 3m up to 4m</t>
  </si>
  <si>
    <t>3.4.3.4</t>
  </si>
  <si>
    <t>(d) 4m up to 5m</t>
  </si>
  <si>
    <t>3.4.3.5</t>
  </si>
  <si>
    <t>(e.) &gt; 5m</t>
  </si>
  <si>
    <t>PSDB 8.3.2 b)</t>
  </si>
  <si>
    <t>Extra over item (a) above for</t>
  </si>
  <si>
    <t xml:space="preserve">(6) Soilcrete backfill where directed by the Employer’s Agent </t>
  </si>
  <si>
    <t>62</t>
  </si>
  <si>
    <t>(8) Dump rock</t>
  </si>
  <si>
    <r>
      <rPr>
        <sz val="10"/>
        <rFont val="Arial"/>
        <charset val="134"/>
      </rPr>
      <t>m</t>
    </r>
    <r>
      <rPr>
        <sz val="12"/>
        <color theme="1"/>
        <rFont val="Calibri"/>
        <charset val="134"/>
      </rPr>
      <t>³</t>
    </r>
  </si>
  <si>
    <t>PSDB 8.3.3</t>
  </si>
  <si>
    <t>Excavation ancillaries</t>
  </si>
  <si>
    <t>PSDB 8.3.3.3</t>
  </si>
  <si>
    <t>Compaction in road reserves</t>
  </si>
  <si>
    <t xml:space="preserve">
SECTION 4:
MEDIUM PRESSURE PIPELINES
</t>
  </si>
  <si>
    <t>SECTION 4</t>
  </si>
  <si>
    <t>SANS 1200 L</t>
  </si>
  <si>
    <t>MEDIUM-PRESSURE PIPELINES</t>
  </si>
  <si>
    <t>4.1</t>
  </si>
  <si>
    <t>PSL 8.2.8</t>
  </si>
  <si>
    <t>Recover Old Pipeline</t>
  </si>
  <si>
    <t>4.1.1</t>
  </si>
  <si>
    <t xml:space="preserve">a) up to 2 m to pipe invert </t>
  </si>
  <si>
    <t>4.1.2</t>
  </si>
  <si>
    <t xml:space="preserve">(b) up to 3 m pipe invert </t>
  </si>
  <si>
    <t>4.1.3</t>
  </si>
  <si>
    <t xml:space="preserve">(c) up to 4 m pipe invert </t>
  </si>
  <si>
    <t>4.1.4</t>
  </si>
  <si>
    <t xml:space="preserve">(d) over 4 m pipe invert </t>
  </si>
  <si>
    <t>8.2.1</t>
  </si>
  <si>
    <t>Supply, Lay, and Bed Pipes</t>
  </si>
  <si>
    <t>4.2.1</t>
  </si>
  <si>
    <t>(a) 600 mm ND, 8 mm thick in accordance with PSL 3.9.2</t>
  </si>
  <si>
    <t>Extra-over 4.2.1 for the Supplying, Laying, and Bedding of Specials Complete with Couplings</t>
  </si>
  <si>
    <t>4.3.1</t>
  </si>
  <si>
    <t>a) 600 mm ND Grade X42 Steel steel pipe bends with bell ends, 8mm wall thickness, 12 mm Cement Mortar Lining, as per drawing</t>
  </si>
  <si>
    <t>4.3.1.1</t>
  </si>
  <si>
    <t>(i) 15 degrees up to 30 degrees bell ends</t>
  </si>
  <si>
    <t>No</t>
  </si>
  <si>
    <t>4.3.1.2</t>
  </si>
  <si>
    <t>(ii) 30 degrees up to 45 degrees bell ends</t>
  </si>
  <si>
    <t>4.3.1.3</t>
  </si>
  <si>
    <t>(iii) 45 degrees up to 60 degrees bell ends</t>
  </si>
  <si>
    <t>4.3.1.4</t>
  </si>
  <si>
    <t>(iv) 60 degrees up to 75 degrees bell ends</t>
  </si>
  <si>
    <t>4.3.1.5</t>
  </si>
  <si>
    <t>(v) 75 degrees up to 90 degrees bell ends</t>
  </si>
  <si>
    <t>8.2.11</t>
  </si>
  <si>
    <t>Anchor/Thrust Blocks and Pedestals</t>
  </si>
  <si>
    <t>4.5.1</t>
  </si>
  <si>
    <t>b) Where, at the tender stage, no detailed drawings or dimensions are given or where only typical drawings are given:</t>
  </si>
  <si>
    <t>4.5.1.1</t>
  </si>
  <si>
    <t>Concrete</t>
  </si>
  <si>
    <t>4.5.1.2</t>
  </si>
  <si>
    <t>Formwork</t>
  </si>
  <si>
    <t>4.5.1.3</t>
  </si>
  <si>
    <t>Reinforcement</t>
  </si>
  <si>
    <t>t</t>
  </si>
  <si>
    <t xml:space="preserve">PSL 8.2.13       </t>
  </si>
  <si>
    <t>Valve and Hydrant Chambers, etc</t>
  </si>
  <si>
    <t>Isolating valve chamber as per drawing no. 
JW14090R-AL-DET03-W with Class 35/19 reinforced concrete</t>
  </si>
  <si>
    <t>4.5.2</t>
  </si>
  <si>
    <t>Air valve chamber as per drawing no. 
JW14090R-AL-DET04-W with Class 35/19 reinforced concrete</t>
  </si>
  <si>
    <t>4.5.4</t>
  </si>
  <si>
    <t>Scour valve chamber as per drawing no. 
JW14090R-AL-DET05-W with Class 35/19 reinforced concrete</t>
  </si>
  <si>
    <t>Water meter chamber as per drawing no. 
JW14090R-AL-DET06-W with Class 35/19 reinforced concrete</t>
  </si>
  <si>
    <t>4.5.5</t>
  </si>
  <si>
    <t>Pressure reducing valve chamber as per drawing no. 
JW100-DET10.2-W01 with Class 35/19 reinforced concrete</t>
  </si>
  <si>
    <t>4.5.6</t>
  </si>
  <si>
    <t>Pressure reducing valve chamber as per drawing no. 
JW14090R-AL-DET12-W with Class 35/19 reinforced concrete</t>
  </si>
  <si>
    <t>4.5.7</t>
  </si>
  <si>
    <t>Pressure reducing valve chamber as per drawing no. 
JW14090R-AL-DET10-W with Class 35/19 reinforced concrete</t>
  </si>
  <si>
    <t>PSL 8.2.17</t>
  </si>
  <si>
    <t>Connect to Existing Mains</t>
  </si>
  <si>
    <t>4.6.1</t>
  </si>
  <si>
    <t xml:space="preserve">b) Etc for the other items </t>
  </si>
  <si>
    <t>4.6.1.1</t>
  </si>
  <si>
    <t>i) Connection to the existing pipes at start point - Tie in 1 as shown on dwg JW14090R-AL-LAY02-W</t>
  </si>
  <si>
    <t>4.6.1.2</t>
  </si>
  <si>
    <t>ii) Connection to the existing pipes at Skeen PRV Station - Tie in 2 as shown on dwg  JW14090R-AL-DET 08-W</t>
  </si>
  <si>
    <t>4.6.1.3</t>
  </si>
  <si>
    <t>iii) Connection to the existing 600 mm  - Tie in 3 as shown on dwg JW14090R-AL-DET 09-W</t>
  </si>
  <si>
    <t>4.6.1.4</t>
  </si>
  <si>
    <t>iv) Connection to the existing pipes for chamber at 17th and Vincent Tshabalala St</t>
  </si>
  <si>
    <t>4.6.1.5</t>
  </si>
  <si>
    <t>v) Connection to the existing pipes for PRV chamber 14 in Far East Bank</t>
  </si>
  <si>
    <t>PSL 8.2.19</t>
  </si>
  <si>
    <t>Cathodic Protection</t>
  </si>
  <si>
    <t>4.7.1</t>
  </si>
  <si>
    <t xml:space="preserve">i. Procurement of the services and a cathodic protection (CP) specialist for the temporary design of a CP system to be aligned with the existing JW system) </t>
  </si>
  <si>
    <t>4.7.2</t>
  </si>
  <si>
    <t>ii Implementation of the temporary cathodic protection system</t>
  </si>
  <si>
    <t>4.7.3</t>
  </si>
  <si>
    <t xml:space="preserve">iii. Procurement of the services and a cathodic protection (CP) specialist for the permanent design of a CP system to be aligned with the existing JW system) </t>
  </si>
  <si>
    <t>4.7.4</t>
  </si>
  <si>
    <t>iv. Implementation of the permanent cathodic protection system</t>
  </si>
  <si>
    <t>4.7.5</t>
  </si>
  <si>
    <t xml:space="preserve">v. Overheads, charges and profit on item i. to iv. above </t>
  </si>
  <si>
    <t>PSL 8.2.20</t>
  </si>
  <si>
    <t>Supply and install fittings assembly</t>
  </si>
  <si>
    <t>4.8.1</t>
  </si>
  <si>
    <t>for isolating valve chamber in line with specifications as per drawing no. JW14090R-AL-DET03-W</t>
  </si>
  <si>
    <t>4.8.1.1</t>
  </si>
  <si>
    <t>Item No.IV1</t>
  </si>
  <si>
    <t/>
  </si>
  <si>
    <t>4.8.1.2</t>
  </si>
  <si>
    <t>Item No.IV2</t>
  </si>
  <si>
    <t>4.8.1.3</t>
  </si>
  <si>
    <t>Item No.IV3</t>
  </si>
  <si>
    <t>4.8.1.4</t>
  </si>
  <si>
    <t>Item No.IV4</t>
  </si>
  <si>
    <t>4.8.1.5</t>
  </si>
  <si>
    <t>Item No.IV5</t>
  </si>
  <si>
    <t>4.8.1.6</t>
  </si>
  <si>
    <t>Item No.IV6</t>
  </si>
  <si>
    <t>4.8.1.7</t>
  </si>
  <si>
    <t>Item No.IV7</t>
  </si>
  <si>
    <t>4.8.1.8</t>
  </si>
  <si>
    <t>Item No.IV8</t>
  </si>
  <si>
    <t>4.8.1.9</t>
  </si>
  <si>
    <t>Item No.IV9</t>
  </si>
  <si>
    <t>4.8.1.10</t>
  </si>
  <si>
    <t>Item No.IV10</t>
  </si>
  <si>
    <t>4.8.2</t>
  </si>
  <si>
    <t>for air valve chamber in line with specifications as per drawing no. JW14090R-AL-DET04-W</t>
  </si>
  <si>
    <t>4.8.2.1</t>
  </si>
  <si>
    <t>Item No.AV1</t>
  </si>
  <si>
    <t>4.8.2.2</t>
  </si>
  <si>
    <t>Item No.AV2</t>
  </si>
  <si>
    <t>4.8.2.3</t>
  </si>
  <si>
    <t>Item No.AV3</t>
  </si>
  <si>
    <t>4.8.2.4</t>
  </si>
  <si>
    <t>Item No.AV4</t>
  </si>
  <si>
    <t>4.8.3</t>
  </si>
  <si>
    <t>for scour valve chamber in line with specifications as per drawing no. JW14090R-AL-DET05-W</t>
  </si>
  <si>
    <t>4.8.3.1</t>
  </si>
  <si>
    <t>Item No.SV1</t>
  </si>
  <si>
    <t>4.8.3.2</t>
  </si>
  <si>
    <t>Item No.SV2</t>
  </si>
  <si>
    <t>4.8.3.3</t>
  </si>
  <si>
    <t>Item No.SV3</t>
  </si>
  <si>
    <t>4.8.3.4</t>
  </si>
  <si>
    <t>Item No.SV4</t>
  </si>
  <si>
    <t>4.8.3.5</t>
  </si>
  <si>
    <t>Item No.SV5</t>
  </si>
  <si>
    <t>4.8.3.6</t>
  </si>
  <si>
    <t>Item No.SV6</t>
  </si>
  <si>
    <t>4.8.4</t>
  </si>
  <si>
    <t>for water meter chamber in line with specifications as per drawing no. JW14090R-AL-DET06-W</t>
  </si>
  <si>
    <t>4.8.4.1</t>
  </si>
  <si>
    <t>Item No.WM2</t>
  </si>
  <si>
    <t>4.8.4.2</t>
  </si>
  <si>
    <t>Item No.WM3</t>
  </si>
  <si>
    <t>4.8.4.3</t>
  </si>
  <si>
    <t>Item No.WM4</t>
  </si>
  <si>
    <t>4.8.4.4</t>
  </si>
  <si>
    <t>Item No.WM5</t>
  </si>
  <si>
    <t>4.8.4.5</t>
  </si>
  <si>
    <t>Item No.WM6</t>
  </si>
  <si>
    <t>4.8.4.6</t>
  </si>
  <si>
    <t>Item No.WM7</t>
  </si>
  <si>
    <t>4.8.4.7</t>
  </si>
  <si>
    <t>Item No.WM8</t>
  </si>
  <si>
    <t>4.8.4.8</t>
  </si>
  <si>
    <t>Item No.WM9</t>
  </si>
  <si>
    <t>4.8.5</t>
  </si>
  <si>
    <t>for tie-ins in line with specifications as per drawing no. JW14090R-AL-DET08-W and JW14090R-AL-DET09-W</t>
  </si>
  <si>
    <t>4.8.5.1</t>
  </si>
  <si>
    <t>Item No.SK1</t>
  </si>
  <si>
    <t>4.8.5.2</t>
  </si>
  <si>
    <t>Item No.SK2</t>
  </si>
  <si>
    <t>4.8.5.3</t>
  </si>
  <si>
    <t>Item No.SK3</t>
  </si>
  <si>
    <t>4.8.5.4</t>
  </si>
  <si>
    <t>Item No.SK4</t>
  </si>
  <si>
    <t>4.8.5.5</t>
  </si>
  <si>
    <t>Item No.SK5</t>
  </si>
  <si>
    <t>4.8.5.6</t>
  </si>
  <si>
    <t>Item No.SK6</t>
  </si>
  <si>
    <t>Item No.SK7</t>
  </si>
  <si>
    <t>4.8.5.8</t>
  </si>
  <si>
    <t>Item No.SK8</t>
  </si>
  <si>
    <t>4.8.5.9</t>
  </si>
  <si>
    <t>Item No.LD1</t>
  </si>
  <si>
    <t>4.8.5.10</t>
  </si>
  <si>
    <t>Item No.LD2</t>
  </si>
  <si>
    <t>4.8.5.11</t>
  </si>
  <si>
    <t>Item No.LD3</t>
  </si>
  <si>
    <t>4.8.5.12</t>
  </si>
  <si>
    <t>Item No.LD4</t>
  </si>
  <si>
    <t>4.8.5.13</t>
  </si>
  <si>
    <t>Item No.LD5</t>
  </si>
  <si>
    <t>4.8.5.14</t>
  </si>
  <si>
    <t>Item No.LD6</t>
  </si>
  <si>
    <t>4.8.5.15</t>
  </si>
  <si>
    <t>Item No.LD7</t>
  </si>
  <si>
    <t>4.8.6</t>
  </si>
  <si>
    <r>
      <rPr>
        <sz val="10"/>
        <rFont val="Arial"/>
        <charset val="134"/>
      </rPr>
      <t xml:space="preserve">For pressure reducing valve chamber in line with specifications as per drawing no. </t>
    </r>
    <r>
      <rPr>
        <b/>
        <sz val="10"/>
        <rFont val="Arial"/>
        <charset val="134"/>
      </rPr>
      <t>JW14090R-AL-DET11-W</t>
    </r>
  </si>
  <si>
    <t>4.8.6.1</t>
  </si>
  <si>
    <t>Item No. 1</t>
  </si>
  <si>
    <t>4.8.6.2</t>
  </si>
  <si>
    <t>Item No. 2</t>
  </si>
  <si>
    <t>4.8.6.3</t>
  </si>
  <si>
    <t>Item No. 3</t>
  </si>
  <si>
    <t>4.8.6.4</t>
  </si>
  <si>
    <t>Item No. 4</t>
  </si>
  <si>
    <t>4.8.6.5</t>
  </si>
  <si>
    <t>Item No. 5</t>
  </si>
  <si>
    <t>4.8.6.6</t>
  </si>
  <si>
    <t>Item No. 6</t>
  </si>
  <si>
    <t>4.8.6.7</t>
  </si>
  <si>
    <t>Item No. 7</t>
  </si>
  <si>
    <t>4.8.6.8</t>
  </si>
  <si>
    <t>Item No. 8</t>
  </si>
  <si>
    <t>4.8.6.9</t>
  </si>
  <si>
    <t>Item No. 9</t>
  </si>
  <si>
    <t>4.8.6.10</t>
  </si>
  <si>
    <t>Item No. 10</t>
  </si>
  <si>
    <t>4.8.6.11</t>
  </si>
  <si>
    <t>Item No. 11</t>
  </si>
  <si>
    <t>4.8.6.12</t>
  </si>
  <si>
    <t>Item No. 12</t>
  </si>
  <si>
    <t>4.8.6.13</t>
  </si>
  <si>
    <t>Item No. 13</t>
  </si>
  <si>
    <t>4.8.6.14</t>
  </si>
  <si>
    <t>Item No. 14</t>
  </si>
  <si>
    <t>4.8.6.15</t>
  </si>
  <si>
    <t>Item No. 15</t>
  </si>
  <si>
    <t>4.8.6.16</t>
  </si>
  <si>
    <t>Item No. 16</t>
  </si>
  <si>
    <t>4.8.6.17</t>
  </si>
  <si>
    <t>Item No. 17</t>
  </si>
  <si>
    <t>4.8.6.18</t>
  </si>
  <si>
    <t>Item No. 18</t>
  </si>
  <si>
    <t>4.8.6.19</t>
  </si>
  <si>
    <t>Item No. 19</t>
  </si>
  <si>
    <t>4.8.6.20</t>
  </si>
  <si>
    <t>Item No. 20</t>
  </si>
  <si>
    <t>4.8.6.21</t>
  </si>
  <si>
    <t>Item No. 21</t>
  </si>
  <si>
    <t>4.8.6.22</t>
  </si>
  <si>
    <t>Item No. 22</t>
  </si>
  <si>
    <t>4.8.6.23</t>
  </si>
  <si>
    <t>Item No. 23</t>
  </si>
  <si>
    <t>4.8.6.24</t>
  </si>
  <si>
    <t>Item No. 24</t>
  </si>
  <si>
    <t>4.8.7</t>
  </si>
  <si>
    <r>
      <rPr>
        <sz val="10"/>
        <rFont val="Arial"/>
        <charset val="134"/>
      </rPr>
      <t xml:space="preserve">for pressure reducing valve chamber in line with specifications as per drawing no. </t>
    </r>
    <r>
      <rPr>
        <b/>
        <sz val="10"/>
        <rFont val="Arial"/>
        <charset val="134"/>
      </rPr>
      <t>JW100-DET10.2-W01</t>
    </r>
  </si>
  <si>
    <t>4.8.7.1</t>
  </si>
  <si>
    <t>Item Nr 1</t>
  </si>
  <si>
    <t>4.8.7.2</t>
  </si>
  <si>
    <t>Item Nr 2</t>
  </si>
  <si>
    <t>4.8.7.3</t>
  </si>
  <si>
    <t>Item Nr 3</t>
  </si>
  <si>
    <t>4.8.7.4</t>
  </si>
  <si>
    <t>Item Nr 4</t>
  </si>
  <si>
    <t>4.8.7.5</t>
  </si>
  <si>
    <t>Item Nr 5</t>
  </si>
  <si>
    <t>4.8.7.6</t>
  </si>
  <si>
    <t>Item Nr 6</t>
  </si>
  <si>
    <t>4.8.7.7</t>
  </si>
  <si>
    <t>Item Nr 7</t>
  </si>
  <si>
    <t>4.8.7.8</t>
  </si>
  <si>
    <t>Item Nr 8</t>
  </si>
  <si>
    <t>4.8.7.9</t>
  </si>
  <si>
    <t>Item Nr 9</t>
  </si>
  <si>
    <t>4.8.7.10</t>
  </si>
  <si>
    <t>Item Nr 10</t>
  </si>
  <si>
    <t>4.8.7.11</t>
  </si>
  <si>
    <t>Item Nr 11</t>
  </si>
  <si>
    <t>4.8.7.12</t>
  </si>
  <si>
    <t>Item Nr 12</t>
  </si>
  <si>
    <t>4.8.7.13</t>
  </si>
  <si>
    <t>Item Nr 13</t>
  </si>
  <si>
    <t>4.8.7.14</t>
  </si>
  <si>
    <t>Item Nr 14</t>
  </si>
  <si>
    <t>4.8.7.15</t>
  </si>
  <si>
    <t>Item Nr 15</t>
  </si>
  <si>
    <t>4.8.7.16</t>
  </si>
  <si>
    <t>Item Nr 16 - BATTERY POWERED MAGFLOW METER WITH AUTOMATIC METER READER</t>
  </si>
  <si>
    <t>4.8.7.17</t>
  </si>
  <si>
    <t>Item Nr 17</t>
  </si>
  <si>
    <t>4.8.7.18</t>
  </si>
  <si>
    <t>Item Nr 18 - BATTERY POWERED MAGFLOW METER WITH AUTOMATIC METER READER</t>
  </si>
  <si>
    <t>4.8.7.19</t>
  </si>
  <si>
    <t>Item Nr 19</t>
  </si>
  <si>
    <t>4.8.7.20</t>
  </si>
  <si>
    <t>Item Nr 20</t>
  </si>
  <si>
    <t>4.8.7.21</t>
  </si>
  <si>
    <t>Item Nr 21</t>
  </si>
  <si>
    <t>4.8.7.22</t>
  </si>
  <si>
    <t>Item Nr 22</t>
  </si>
  <si>
    <t>4.8.7.23</t>
  </si>
  <si>
    <t>Item Nr 23</t>
  </si>
  <si>
    <t>4.8.8</t>
  </si>
  <si>
    <r>
      <rPr>
        <sz val="10"/>
        <rFont val="Arial"/>
        <charset val="134"/>
      </rPr>
      <t xml:space="preserve">for pressure reducing valve chamber in line with specifications as per drawing nos. </t>
    </r>
    <r>
      <rPr>
        <b/>
        <sz val="10"/>
        <rFont val="Arial"/>
        <charset val="134"/>
      </rPr>
      <t>JWW14090R-AL-DET12-W and  JWW14090R-AL-DET13-W</t>
    </r>
  </si>
  <si>
    <t>4.8.8.1</t>
  </si>
  <si>
    <t>Item No.PV1A</t>
  </si>
  <si>
    <t>4.8.8.2</t>
  </si>
  <si>
    <t>Item No.PV1B</t>
  </si>
  <si>
    <t>4.8.8.3</t>
  </si>
  <si>
    <t>Item No.PV2B</t>
  </si>
  <si>
    <t>4.8.8.4</t>
  </si>
  <si>
    <t>Item No.PV2A</t>
  </si>
  <si>
    <t>4.8.8.5</t>
  </si>
  <si>
    <t>Item No.PV3</t>
  </si>
  <si>
    <t>4.8.8.6</t>
  </si>
  <si>
    <t>Item No.PV4</t>
  </si>
  <si>
    <t>4.8.8.7</t>
  </si>
  <si>
    <t>Item No.PV5</t>
  </si>
  <si>
    <t>4.8.8.8</t>
  </si>
  <si>
    <t>Item No.PV6A</t>
  </si>
  <si>
    <t>4.8.8.9</t>
  </si>
  <si>
    <t>Item No.PV6B</t>
  </si>
  <si>
    <t>4.8.8.10</t>
  </si>
  <si>
    <t>Item No.PV7</t>
  </si>
  <si>
    <t>4.8.8.11</t>
  </si>
  <si>
    <t>Item No.PV8</t>
  </si>
  <si>
    <t>4.8.8.12</t>
  </si>
  <si>
    <t>Item No.PV9A</t>
  </si>
  <si>
    <t>4.8.8.13</t>
  </si>
  <si>
    <t>Item No.PV9B</t>
  </si>
  <si>
    <t>4.8.8.14</t>
  </si>
  <si>
    <t>Item No.PV10</t>
  </si>
  <si>
    <t>4.8.8.15</t>
  </si>
  <si>
    <t>Item No.PV11</t>
  </si>
  <si>
    <t>4.8.8.16</t>
  </si>
  <si>
    <t>Item No.PV12</t>
  </si>
  <si>
    <t>4.8.8.17</t>
  </si>
  <si>
    <t>Item No.PV13</t>
  </si>
  <si>
    <t>4.8.8.18</t>
  </si>
  <si>
    <t>Item No.PV14</t>
  </si>
  <si>
    <t>4.8.8.19</t>
  </si>
  <si>
    <t>Item No.PV15</t>
  </si>
  <si>
    <t>4.8.8.20</t>
  </si>
  <si>
    <t>Item No.PV16</t>
  </si>
  <si>
    <t>4.8.8.21</t>
  </si>
  <si>
    <t>Item No.PV17</t>
  </si>
  <si>
    <t>4.8.8.22</t>
  </si>
  <si>
    <t>Item No.PV18</t>
  </si>
  <si>
    <t>4.8.8.23</t>
  </si>
  <si>
    <t>Item No.PV19</t>
  </si>
  <si>
    <t>4.8.8.24</t>
  </si>
  <si>
    <t>Item No.PV20</t>
  </si>
  <si>
    <t>PSL 8.2.21</t>
  </si>
  <si>
    <t xml:space="preserve">Rehabilitation of Valves </t>
  </si>
  <si>
    <t>4.10</t>
  </si>
  <si>
    <t>PSL 8.2.22</t>
  </si>
  <si>
    <t xml:space="preserve">Overheads, charges and Profit for the Rehabilitation of Valves, including removal, transport and re-installation </t>
  </si>
  <si>
    <t>PSL 8.2.23</t>
  </si>
  <si>
    <t>Breaking and repairing sections of existing chamber walls to remove existing pipeline and install new pipeline, and reinstating</t>
  </si>
  <si>
    <t xml:space="preserve">No. </t>
  </si>
  <si>
    <t>PSL 8.2.24</t>
  </si>
  <si>
    <t xml:space="preserve">Supply and install pipeline markers </t>
  </si>
  <si>
    <t>PSL 8.2.25</t>
  </si>
  <si>
    <t>Supply and install, test and make good 10 mm diameter ball valves</t>
  </si>
  <si>
    <t xml:space="preserve">
SECTION 5:
BEDDING
</t>
  </si>
  <si>
    <t>SECTION 5</t>
  </si>
  <si>
    <t>SANS 1200LB</t>
  </si>
  <si>
    <t>BEDDING (PIPES)</t>
  </si>
  <si>
    <t>PSLB 8.2.1</t>
  </si>
  <si>
    <t>Provision of Bedding from Trench Excavations</t>
  </si>
  <si>
    <t>5.1.1</t>
  </si>
  <si>
    <t>PSLB 8.2.1.1</t>
  </si>
  <si>
    <t>Without the need for screening or other treatments:</t>
  </si>
  <si>
    <t>5.1.1.1</t>
  </si>
  <si>
    <t xml:space="preserve">(a) Selected granular material    </t>
  </si>
  <si>
    <t>5.1.1.2</t>
  </si>
  <si>
    <t>(b) Selected fill material</t>
  </si>
  <si>
    <t>PSLB 8.2.1.3</t>
  </si>
  <si>
    <t xml:space="preserve">Kaymat geotextile grade A6 or simillar approved. Surround to 19mm stone bedding </t>
  </si>
  <si>
    <r>
      <rPr>
        <sz val="10"/>
        <rFont val="Arial"/>
        <charset val="134"/>
      </rPr>
      <t>m</t>
    </r>
    <r>
      <rPr>
        <vertAlign val="superscript"/>
        <sz val="12"/>
        <color theme="1"/>
        <rFont val="Calibri"/>
        <charset val="134"/>
      </rPr>
      <t>2</t>
    </r>
  </si>
  <si>
    <t>Supply only of Bedding by Importation</t>
  </si>
  <si>
    <t>5.3.1</t>
  </si>
  <si>
    <t>8.2.2.3</t>
  </si>
  <si>
    <t>From commercial sources (Provisional)</t>
  </si>
  <si>
    <t>5.3.1.1</t>
  </si>
  <si>
    <t xml:space="preserve">(a) Selected granular material   </t>
  </si>
  <si>
    <t>5.3.1.2</t>
  </si>
  <si>
    <t xml:space="preserve">(b) Selected fill material  </t>
  </si>
  <si>
    <t>PSLB 8.2.4</t>
  </si>
  <si>
    <t>Encasing of Pipes in Concrete</t>
  </si>
  <si>
    <t>5.4.1</t>
  </si>
  <si>
    <t>a) Class 20Mpa/19mm concrete including reinforcement.</t>
  </si>
  <si>
    <t>5.4.2</t>
  </si>
  <si>
    <t>b) Soilcrete encasement to pipes as directed by Employer’s Agent</t>
  </si>
  <si>
    <t>5.4.3</t>
  </si>
  <si>
    <t>c) Cellular concrete as directed by the Employer’s Agent</t>
  </si>
  <si>
    <t>PSLB 8.2.2.3</t>
  </si>
  <si>
    <t>c) Special bedding materials</t>
  </si>
  <si>
    <t>5.5.1</t>
  </si>
  <si>
    <t xml:space="preserve">i) Supply and install 19 mm crushed stone </t>
  </si>
  <si>
    <t>5.5.2</t>
  </si>
  <si>
    <t>ii) Supply and install geotextile filter blanket (Grade A4) to wrap item (i) above and as instructed by the Employer`s Agent</t>
  </si>
  <si>
    <t xml:space="preserve">
SECTION 6:
CONCRETE
</t>
  </si>
  <si>
    <t>SECTION 6</t>
  </si>
  <si>
    <t>SANS 1200 G</t>
  </si>
  <si>
    <t>CONCRETE (STRUCTURAL)</t>
  </si>
  <si>
    <t>Steel Bars</t>
  </si>
  <si>
    <t>6.1.1</t>
  </si>
  <si>
    <t>Mild Steel</t>
  </si>
  <si>
    <t>6.1.2</t>
  </si>
  <si>
    <t xml:space="preserve">High tensile steel </t>
  </si>
  <si>
    <t>SCHEDULED CONCRETE ITEMS</t>
  </si>
  <si>
    <t>6.2.1</t>
  </si>
  <si>
    <t>Blinding Layer in 15/19 Concrete</t>
  </si>
  <si>
    <t>6.2.2</t>
  </si>
  <si>
    <t>8.4.3</t>
  </si>
  <si>
    <t>Strength Concrete, 35/19</t>
  </si>
  <si>
    <t>TOTAL CARRIED FORWARD TO SUMMARY PAGE</t>
  </si>
  <si>
    <t xml:space="preserve">
SECTION 7:
PIPE JACKING
</t>
  </si>
  <si>
    <t>SECTION 7</t>
  </si>
  <si>
    <t>SANS 1200 LG</t>
  </si>
  <si>
    <t>PIPE JACKING</t>
  </si>
  <si>
    <t>Jacking Establishment</t>
  </si>
  <si>
    <t>7.1.1</t>
  </si>
  <si>
    <t>(a) Fixed charges</t>
  </si>
  <si>
    <t>7.1.2</t>
  </si>
  <si>
    <t xml:space="preserve">b) Time-related charges (period to be stated by the contractor): </t>
  </si>
  <si>
    <t>Period…………………………………………………………..</t>
  </si>
  <si>
    <t>PSLG 8.2.6</t>
  </si>
  <si>
    <t>Supply and Install Pipes by Pipe Jacking Method, Complete with Excavations and grouting.</t>
  </si>
  <si>
    <t xml:space="preserve">Supply and install 2400 mm OD diameter concrete pipes (Class 100D with external metal sleeve and butt joint) by pipe jacking method, complete with excavations in soft and intermediate material and grouting of external voids with a 1:2 cement and plasticiser mix, for the following road and railway crossings: </t>
  </si>
  <si>
    <t>7.2.1</t>
  </si>
  <si>
    <t>i) Pipe Jacking No.2(Drawing No. JW14090R-AL-LAY11-W)</t>
  </si>
  <si>
    <t>7.2.2</t>
  </si>
  <si>
    <t>ii) Pipe Jacking No.3(Drawing No. JW14090R-AL-LAY12-W)</t>
  </si>
  <si>
    <t>7.2.3</t>
  </si>
  <si>
    <t>iii) Pipe Jacking No.4(Drawing No. JW14090R-AL-LAY13-W)</t>
  </si>
  <si>
    <t>7.2.4</t>
  </si>
  <si>
    <t>iv) Pipe Jacking No.5(Drawing No. JW14090R-AL-LAY14-W)</t>
  </si>
  <si>
    <t>7.2.5</t>
  </si>
  <si>
    <t>v) Pipe Jacking No.6(Drawing No. JW14090R-AL-LAY15-W)</t>
  </si>
  <si>
    <t>7.2.6</t>
  </si>
  <si>
    <t>vi) Pipe Jacking No.7(Drawing No. JW14090R-AL-LAY16-W)</t>
  </si>
  <si>
    <t>8.2.8</t>
  </si>
  <si>
    <t>Extra-Over 7.2 for Excavation in Rock</t>
  </si>
  <si>
    <t>7.3.1</t>
  </si>
  <si>
    <t>a) Using pneumatic tools (where blasting is not used)</t>
  </si>
  <si>
    <t>7.3.2</t>
  </si>
  <si>
    <t xml:space="preserve">b) Using explosives (where permitted) </t>
  </si>
  <si>
    <t>PSLG 8.2.13</t>
  </si>
  <si>
    <t>Extra-Over 7.2 for Using Alternative Rectangular concrete section  of 2100mm Wide x 2100mm Height  internal dimensions AND 250mm  wall thickness or similar approved.</t>
  </si>
  <si>
    <t>Rate Only</t>
  </si>
  <si>
    <t>PSLG 8.2.9</t>
  </si>
  <si>
    <t>Grouting Voids</t>
  </si>
  <si>
    <t>a) Grouting voids inside (annulus) pipe jacking sleeves with cement/sand grout (mix ratio 1:2 cement:sand with plasticiser)</t>
  </si>
  <si>
    <t>8.2.10</t>
  </si>
  <si>
    <t>Standing Time for Pipe Jacking Gang and the Jacking Equipment Covered by 7.2.1</t>
  </si>
  <si>
    <t>h</t>
  </si>
  <si>
    <t>PSLG 8.2.11</t>
  </si>
  <si>
    <t>Brick Wall closures</t>
  </si>
  <si>
    <t>PSLG 8.2.12</t>
  </si>
  <si>
    <t>Concrete pedestals complete with clamps as per detail (Drawing No. JW14090R-AL-LAY11-W to JW14090R-AL-LAY16-W, Section Through sleeve)</t>
  </si>
  <si>
    <t>SECTION 8</t>
  </si>
  <si>
    <t>VALVE CHAMBERS</t>
  </si>
  <si>
    <t>SANS 1200DA</t>
  </si>
  <si>
    <t>EARTHWORKS (SMALL WORKS)</t>
  </si>
  <si>
    <t>Excavation of top soil</t>
  </si>
  <si>
    <t>8.1.1</t>
  </si>
  <si>
    <t>(a) Remove top soil to nominal depth 150 mm, stockpile and maintain</t>
  </si>
  <si>
    <t>Restricted Excavation</t>
  </si>
  <si>
    <t>(a) Excavate for restricted foundations, footings and trenches in all materials and use for backfill or embankment or dispose</t>
  </si>
  <si>
    <t>b) Extra-over for</t>
  </si>
  <si>
    <t>8.2.2.1</t>
  </si>
  <si>
    <t>8.3.2(b)</t>
  </si>
  <si>
    <t>(2) Hard rock excavation</t>
  </si>
  <si>
    <t>Importing of Materials from Commercial Sources</t>
  </si>
  <si>
    <t>SECTION 8.3</t>
  </si>
  <si>
    <t>PSDB
8.3.2(b)</t>
  </si>
  <si>
    <t>(2) Non Explosive Breaking as per instruction of the Engineer</t>
  </si>
  <si>
    <t>Particular Items</t>
  </si>
  <si>
    <t>8.3.2.1</t>
  </si>
  <si>
    <t>SANS 1200DB 8.3.4 a)</t>
  </si>
  <si>
    <t>Shore trench opposite structure or service</t>
  </si>
  <si>
    <t>SECTION 8.4</t>
  </si>
  <si>
    <t>SANS 1200G</t>
  </si>
  <si>
    <t>Scheduled Formwork items</t>
  </si>
  <si>
    <t>8.4.1.1</t>
  </si>
  <si>
    <t>Smooth</t>
  </si>
  <si>
    <t>8.4.1.1.1</t>
  </si>
  <si>
    <t>Horizontal, for chamber roof slab soffit</t>
  </si>
  <si>
    <t>8.4.1.1.1.1</t>
  </si>
  <si>
    <t xml:space="preserve"> (i) Scour Valves</t>
  </si>
  <si>
    <t xml:space="preserve"> m²</t>
  </si>
  <si>
    <t>8.4.1.1.1.2</t>
  </si>
  <si>
    <t xml:space="preserve"> (ii) Air Valves</t>
  </si>
  <si>
    <t>8.4.1.1.1.3</t>
  </si>
  <si>
    <t xml:space="preserve"> (iii) Gate Valves</t>
  </si>
  <si>
    <t>8.4.1.2</t>
  </si>
  <si>
    <t>Vertical, for chamber walls including floor and roof slab;</t>
  </si>
  <si>
    <t>8.4.1.2.1</t>
  </si>
  <si>
    <t>8.4.1.2.2</t>
  </si>
  <si>
    <t>8.4.1.2.3</t>
  </si>
  <si>
    <t>8.4.1.3</t>
  </si>
  <si>
    <t>8.2.5</t>
  </si>
  <si>
    <t>Narrow widths up to 300mm wide:</t>
  </si>
  <si>
    <t>8.4.1.3.1</t>
  </si>
  <si>
    <t>8.4.1.3.2</t>
  </si>
  <si>
    <t>8.4.1.3.3</t>
  </si>
  <si>
    <t>8.4.1.4</t>
  </si>
  <si>
    <t>8.2.6</t>
  </si>
  <si>
    <t>Box Out Holes/Form Voids.</t>
  </si>
  <si>
    <t>8.4.1.4.1</t>
  </si>
  <si>
    <t>d) Large, other than circular, of area over 0, l m² and up and including 0.5 m²</t>
  </si>
  <si>
    <t>8.4.1.4.1.1</t>
  </si>
  <si>
    <t>(3) 1.0m to 1.5m deep</t>
  </si>
  <si>
    <t>8.4.1.4.1.2</t>
  </si>
  <si>
    <t>(4) 1.5m to 2.0m deep</t>
  </si>
  <si>
    <t>8.4.1.4.1.3</t>
  </si>
  <si>
    <t>(5) 2.0m to 5.0m deep</t>
  </si>
  <si>
    <t>Scheduled Reinforcement Items</t>
  </si>
  <si>
    <t>8.4.2.1</t>
  </si>
  <si>
    <t>(a) Steel Bars (High-tensile):</t>
  </si>
  <si>
    <t>8.4.2.1.1</t>
  </si>
  <si>
    <t xml:space="preserve"> (i) Scour valve chamber</t>
  </si>
  <si>
    <t>kg</t>
  </si>
  <si>
    <t>8.4.2.1.2</t>
  </si>
  <si>
    <t xml:space="preserve"> (ii) Air valve chambers</t>
  </si>
  <si>
    <t>8.4.2.1.3</t>
  </si>
  <si>
    <t xml:space="preserve"> (iii) Gate valve chambers</t>
  </si>
  <si>
    <t>8.4.2.1.4</t>
  </si>
  <si>
    <t xml:space="preserve"> (iv) Pressure reducing valve chamber</t>
  </si>
  <si>
    <t>8.4.2.2</t>
  </si>
  <si>
    <t>(b) Welded Mesh (High - tensile )</t>
  </si>
  <si>
    <t>8.4.2.2.1</t>
  </si>
  <si>
    <t>8.4.2.2.2</t>
  </si>
  <si>
    <t>8.4.2.2.3</t>
  </si>
  <si>
    <t>8.4.2.2.4</t>
  </si>
  <si>
    <t>Scheduled Concrete Items</t>
  </si>
  <si>
    <t>8.4.3.1</t>
  </si>
  <si>
    <t>75mm Blinding Layer concrete of grade 15/19 for:</t>
  </si>
  <si>
    <t>8.4.3.1.1</t>
  </si>
  <si>
    <t xml:space="preserve"> m³</t>
  </si>
  <si>
    <t>8.4.3.1.2</t>
  </si>
  <si>
    <t>8.4.3.1.3</t>
  </si>
  <si>
    <t>8.4.3.1.4</t>
  </si>
  <si>
    <t>8.4.3.2</t>
  </si>
  <si>
    <t>Structural concrete of grade 35/19 for:</t>
  </si>
  <si>
    <t>8.4.3.2.1</t>
  </si>
  <si>
    <t>8.4.3.2.2</t>
  </si>
  <si>
    <t>8.4.3.2.3</t>
  </si>
  <si>
    <t>8.4.3.2.4</t>
  </si>
  <si>
    <t>8.4.3.3</t>
  </si>
  <si>
    <t>Unformed  Surface Finishes</t>
  </si>
  <si>
    <t>8.4.3.3.1</t>
  </si>
  <si>
    <t>a) Wood-Float Finish for:</t>
  </si>
  <si>
    <t>8.4.3.3.1.1</t>
  </si>
  <si>
    <t>8.4.3.3.1.2</t>
  </si>
  <si>
    <t>8.4.3.3.1.3</t>
  </si>
  <si>
    <t>8.4.3.3.1.4</t>
  </si>
  <si>
    <t>SECTION 8.5</t>
  </si>
  <si>
    <t>8.5</t>
  </si>
  <si>
    <t xml:space="preserve">PSHA </t>
  </si>
  <si>
    <t xml:space="preserve">STRUCTURAL STEELWORK (SUNDRY ITEMS) </t>
  </si>
  <si>
    <t>8.5.1</t>
  </si>
  <si>
    <t>PSHA 8.3.7</t>
  </si>
  <si>
    <t>Manhole cover</t>
  </si>
  <si>
    <t>8.5.1.1</t>
  </si>
  <si>
    <t>(a) Air valve chambers</t>
  </si>
  <si>
    <t>8.5.1.2</t>
  </si>
  <si>
    <t>(b) Scour valve chambers</t>
  </si>
  <si>
    <t>8.5.1.3</t>
  </si>
  <si>
    <t>(c) Gate valve chambers</t>
  </si>
  <si>
    <t>8.5.1.4</t>
  </si>
  <si>
    <t>(d) Pressure reducing valve chamber</t>
  </si>
  <si>
    <t>8.5.2</t>
  </si>
  <si>
    <t>PSHA 8.3.8</t>
  </si>
  <si>
    <t>Roof ventilators</t>
  </si>
  <si>
    <t>8.5.2.1</t>
  </si>
  <si>
    <t>8.5.2.2</t>
  </si>
  <si>
    <t>8.5.2.3</t>
  </si>
  <si>
    <t>8.5.2.4</t>
  </si>
  <si>
    <t>8.5.3</t>
  </si>
  <si>
    <t>PSHA 8.3.9</t>
  </si>
  <si>
    <t>Internal Ladder</t>
  </si>
  <si>
    <t>8.5.3.1</t>
  </si>
  <si>
    <t>8.5.3.2</t>
  </si>
  <si>
    <t>8.5.3.3</t>
  </si>
  <si>
    <t>8.5.3.4</t>
  </si>
  <si>
    <t>SECTION 8.6</t>
  </si>
  <si>
    <t>8.6</t>
  </si>
  <si>
    <t>SANS 1200 DK</t>
  </si>
  <si>
    <t>GABIONS AND PITCHING</t>
  </si>
  <si>
    <t>8.6.1</t>
  </si>
  <si>
    <t>Surface preparation for bedding of gabions</t>
  </si>
  <si>
    <t>8.6.1.1</t>
  </si>
  <si>
    <t>(a) Cavities filled with excavated material</t>
  </si>
  <si>
    <r>
      <rPr>
        <sz val="10"/>
        <color theme="1"/>
        <rFont val="Arial"/>
        <charset val="134"/>
      </rPr>
      <t>m</t>
    </r>
    <r>
      <rPr>
        <sz val="12"/>
        <color theme="1"/>
        <rFont val="Calibri"/>
        <charset val="134"/>
      </rPr>
      <t>²</t>
    </r>
  </si>
  <si>
    <t>8.6.1.2</t>
  </si>
  <si>
    <t>Gabions</t>
  </si>
  <si>
    <t>8.6.1.3</t>
  </si>
  <si>
    <t>Geotextile</t>
  </si>
  <si>
    <t xml:space="preserve">
SECTION 9:
 PAVING AND FENCING 
</t>
  </si>
  <si>
    <t>SECTION 9</t>
  </si>
  <si>
    <t>9.1.1</t>
  </si>
  <si>
    <t>PSC 8.2.4</t>
  </si>
  <si>
    <t>Reclear surfaces (only on instructtons from the Engineer)</t>
  </si>
  <si>
    <t>PSC 8.2.14</t>
  </si>
  <si>
    <t xml:space="preserve">Installing and reinstating palisade fencing                                          </t>
  </si>
  <si>
    <t>9.2.1</t>
  </si>
  <si>
    <t>i) Supply and installation of concrete palisade fence 2400mm high of stacked pales, slid in between 3000mm high posts of 225mm x 140mm H-section post at 2000mm centres with 600mm bottom ends casts into and including 20MPa concrete footing in ground including excavation, ramming, removal of spoil and leaving clean and neat. Refer to Dwg JW14090R-AL-DET16-W</t>
  </si>
  <si>
    <t>9.2.2</t>
  </si>
  <si>
    <r>
      <rPr>
        <b/>
        <sz val="10"/>
        <rFont val="Arial"/>
        <charset val="134"/>
      </rPr>
      <t xml:space="preserve">ii) Supply and installation of concrete palisade fence 2400mm high of stacked </t>
    </r>
    <r>
      <rPr>
        <b/>
        <sz val="10"/>
        <color theme="1"/>
        <rFont val="Arial"/>
        <charset val="134"/>
      </rPr>
      <t>existing</t>
    </r>
    <r>
      <rPr>
        <sz val="10"/>
        <color theme="1"/>
        <rFont val="Arial"/>
        <charset val="134"/>
      </rPr>
      <t xml:space="preserve"> pales, slid in between 3000mm high posts of 225mm x 140mm H-section post at 2000mm centres with 600mm bottom ends casts into and including 20MPa concrete footing in ground including excavation, ramming, removal of spoil and leaving clean and neat </t>
    </r>
    <r>
      <rPr>
        <b/>
        <sz val="10"/>
        <color theme="1"/>
        <rFont val="Arial"/>
        <charset val="134"/>
      </rPr>
      <t xml:space="preserve">(NB use existing pales on site). </t>
    </r>
    <r>
      <rPr>
        <sz val="10"/>
        <color theme="1"/>
        <rFont val="Arial"/>
        <charset val="134"/>
      </rPr>
      <t>Refer to Dwg No</t>
    </r>
    <r>
      <rPr>
        <b/>
        <sz val="10"/>
        <color theme="1"/>
        <rFont val="Arial"/>
        <charset val="134"/>
      </rPr>
      <t>.</t>
    </r>
    <r>
      <rPr>
        <sz val="10"/>
        <color theme="1"/>
        <rFont val="Arial"/>
        <charset val="134"/>
      </rPr>
      <t xml:space="preserve"> JW14090R-AL-DET16-W</t>
    </r>
  </si>
  <si>
    <t>9.2.3</t>
  </si>
  <si>
    <t>iii) Supply and installation of a double swing gate. Refer to Dwg No. JW14090R-AL-DET16-W for gate details.</t>
  </si>
  <si>
    <t>SANS 1200 ME</t>
  </si>
  <si>
    <t>SUBBASE</t>
  </si>
  <si>
    <t>9.3.1</t>
  </si>
  <si>
    <t>PSME 8.3.11</t>
  </si>
  <si>
    <t>Rip and compact in-situ material on the drive way to 93% MOD AASHTO density 300 mm thick layer</t>
  </si>
  <si>
    <r>
      <rPr>
        <sz val="10"/>
        <color theme="1"/>
        <rFont val="Arial"/>
        <charset val="134"/>
      </rPr>
      <t>m</t>
    </r>
    <r>
      <rPr>
        <vertAlign val="superscript"/>
        <sz val="10"/>
        <color theme="1"/>
        <rFont val="Arial"/>
        <charset val="134"/>
      </rPr>
      <t>3</t>
    </r>
  </si>
  <si>
    <t>9.3.2</t>
  </si>
  <si>
    <t>8.3.5</t>
  </si>
  <si>
    <t>Construct the subbase course with material from commercial sources or designated horrow areas</t>
  </si>
  <si>
    <t>9.3.2.1</t>
  </si>
  <si>
    <t>150mm thick layer subbase G6 selected gravel compacted to 95% MOD AASHTO</t>
  </si>
  <si>
    <t>9.3.2.2</t>
  </si>
  <si>
    <t>150mm thick layer selected G6 selected gravel compacted to 93% MOD AASHTO</t>
  </si>
  <si>
    <t>SANS 1200 MJ</t>
  </si>
  <si>
    <t xml:space="preserve">SEGMENTED PAVING </t>
  </si>
  <si>
    <t>9.4.1</t>
  </si>
  <si>
    <t>Provision of Edge Restraints</t>
  </si>
  <si>
    <t>9.4.1.1</t>
  </si>
  <si>
    <t>300mm x 300mm concrete (Class 25/19) edge beam</t>
  </si>
  <si>
    <t>9.4.2</t>
  </si>
  <si>
    <t>Construction of paving complete</t>
  </si>
  <si>
    <t>9.4.2.1</t>
  </si>
  <si>
    <t>Herringbone interlocking paving blocks type S-A (80 mm thick)</t>
  </si>
  <si>
    <t>m²</t>
  </si>
  <si>
    <t>9.4.2.2</t>
  </si>
  <si>
    <t>8.2.3</t>
  </si>
  <si>
    <t>Cutting units to fit edge restaints</t>
  </si>
  <si>
    <t xml:space="preserve">SANS 1200 MK </t>
  </si>
  <si>
    <t xml:space="preserve">KERBING AND CHANNELING </t>
  </si>
  <si>
    <t>9.5.1</t>
  </si>
  <si>
    <t>Concrete kerbing</t>
  </si>
  <si>
    <t>9.5.1.1</t>
  </si>
  <si>
    <t>(a) Fig 8a mountable kerbs</t>
  </si>
  <si>
    <t xml:space="preserve">
SECTION 10:
 LEACHATE DRAIN</t>
  </si>
  <si>
    <t>Item
No.</t>
  </si>
  <si>
    <t>Payment
Refers</t>
  </si>
  <si>
    <t>QTY</t>
  </si>
  <si>
    <t>SECTION 10: EARTHWORKS</t>
  </si>
  <si>
    <t>10.1.1</t>
  </si>
  <si>
    <t>10.3.6</t>
  </si>
  <si>
    <t>10.1.2</t>
  </si>
  <si>
    <t>10.3.7</t>
  </si>
  <si>
    <t>SANS
1200 DB</t>
  </si>
  <si>
    <t>10.2.1</t>
  </si>
  <si>
    <t>PSDB 10.3.1</t>
  </si>
  <si>
    <t>10.2.1.1</t>
  </si>
  <si>
    <t>10.2.1.2</t>
  </si>
  <si>
    <t>10.3.2</t>
  </si>
  <si>
    <t>(a) Excavate in all materials for trenches, backfill, compact and dispose of surplus material for</t>
  </si>
  <si>
    <t>Subsurface drain width 700mm for depths:</t>
  </si>
  <si>
    <t>Over       and       Up to</t>
  </si>
  <si>
    <t>(Measured from bottom of excavation)</t>
  </si>
  <si>
    <t>10.2.1.2.1</t>
  </si>
  <si>
    <t>1.0m               2.0m</t>
  </si>
  <si>
    <t>10.2.1.2.2</t>
  </si>
  <si>
    <t>2.0m               3.0m</t>
  </si>
  <si>
    <t>10.2.1.2.3</t>
  </si>
  <si>
    <t>3.0m               4.0m</t>
  </si>
  <si>
    <t>10.2.1.3</t>
  </si>
  <si>
    <t>(b) Extra over Item (a) for:</t>
  </si>
  <si>
    <t>10.2.1.3.1</t>
  </si>
  <si>
    <t>1) Intermediate excavation</t>
  </si>
  <si>
    <t>10.2.1.3.2</t>
  </si>
  <si>
    <t>2) Hard rock excavation</t>
  </si>
  <si>
    <t>10.2.1.4</t>
  </si>
  <si>
    <t>10.3.5</t>
  </si>
  <si>
    <t>Existing Services-that Intersect or Adjoin a Pipe Trench</t>
  </si>
  <si>
    <t>10.2.1.4.1</t>
  </si>
  <si>
    <t>b) Services that adjoin a trench</t>
  </si>
  <si>
    <t>10.2.1.5</t>
  </si>
  <si>
    <t>Particular Items.</t>
  </si>
  <si>
    <t>10.2.1.5.1</t>
  </si>
  <si>
    <t>PSDB 10.3.4(a)</t>
  </si>
  <si>
    <t>10.2.1.5.1.1</t>
  </si>
  <si>
    <t>over 1.0m to 2.0m</t>
  </si>
  <si>
    <t>10.2.1.5.1.2</t>
  </si>
  <si>
    <t>over 2.0m to 3.0m</t>
  </si>
  <si>
    <t>10.2.1.5.1.3</t>
  </si>
  <si>
    <t>over 3.0m to 4.0m</t>
  </si>
  <si>
    <t>10.2.1.5.1.4</t>
  </si>
  <si>
    <t>Over 4 m</t>
  </si>
  <si>
    <t xml:space="preserve"> TOTAL CARRIED FORWARD TO SUMMARY</t>
  </si>
  <si>
    <t xml:space="preserve">SECTION 10,3: PIPEWORK </t>
  </si>
  <si>
    <t>10.3.1</t>
  </si>
  <si>
    <t>SANS 1200L</t>
  </si>
  <si>
    <t xml:space="preserve">MEDIUM-PRESSURE PIPELINES </t>
  </si>
  <si>
    <t>10.3.1.1</t>
  </si>
  <si>
    <t>PSL 10.2.25</t>
  </si>
  <si>
    <t xml:space="preserve">Supply and installation of Kaypipe geopipe or similar approved for the seepage drain complete with all necessary fittings for the various pipe diameters </t>
  </si>
  <si>
    <t>10.3.1.1.1</t>
  </si>
  <si>
    <t xml:space="preserve">ii) 160mm ID </t>
  </si>
  <si>
    <t>BEDDING (PIPE)</t>
  </si>
  <si>
    <t>10.3.2.1</t>
  </si>
  <si>
    <t>Provision of bedding from trench excavation</t>
  </si>
  <si>
    <t>10.3.2.1.1</t>
  </si>
  <si>
    <t>b) Selected fill material</t>
  </si>
  <si>
    <t>10.3.2.2</t>
  </si>
  <si>
    <t>10.2.2</t>
  </si>
  <si>
    <t>10.3.2.2.1</t>
  </si>
  <si>
    <t>10.2.2.3</t>
  </si>
  <si>
    <t>From commercial sources</t>
  </si>
  <si>
    <t>10.3.2.2.1.1</t>
  </si>
  <si>
    <t>a) Selected granular material</t>
  </si>
  <si>
    <t>10.3.2.3</t>
  </si>
  <si>
    <t>SUBSOIL DRAINS</t>
  </si>
  <si>
    <t>10.3.2.3.1</t>
  </si>
  <si>
    <t xml:space="preserve">PSLB 10.2.1.4 </t>
  </si>
  <si>
    <t xml:space="preserve">Supply and installation of up to 2m deep flownet drainage core with bidum filter jacket and all necessary fittings </t>
  </si>
  <si>
    <t>10.3.3</t>
  </si>
  <si>
    <t>SANS 1200LD</t>
  </si>
  <si>
    <t>SEWERS</t>
  </si>
  <si>
    <t>PS4.2.26.1</t>
  </si>
  <si>
    <t>Supply and Installation of pipe through Horizontal Direction Drilling (HDD)</t>
  </si>
  <si>
    <t>160mm dia class 16 HDPE pipe</t>
  </si>
  <si>
    <t>10.3.3.2</t>
  </si>
  <si>
    <t>PSLD 10.2.3</t>
  </si>
  <si>
    <t>Manholes</t>
  </si>
  <si>
    <t>10.3.3.2.1</t>
  </si>
  <si>
    <t>Construct leachate manhole complete as shown on drawings</t>
  </si>
  <si>
    <t>10.3.3.3</t>
  </si>
  <si>
    <t>PSLD 10.2.11</t>
  </si>
  <si>
    <t>Connection to existing sewer</t>
  </si>
  <si>
    <t>SUMMARY OF SCHEDULE OF QUANTITIES</t>
  </si>
  <si>
    <t>PART</t>
  </si>
  <si>
    <t>AMOUNT (RAND)</t>
  </si>
  <si>
    <t>PAVING &amp; FENCING</t>
  </si>
  <si>
    <t>SECTION 10</t>
  </si>
  <si>
    <t>LEACHATE DRAIN</t>
  </si>
  <si>
    <t>COST SUMMARY</t>
  </si>
  <si>
    <t>TOTAL PROJECT COST</t>
  </si>
  <si>
    <t>CONTRACT PRICE ADJUSTMENT (5%)</t>
  </si>
  <si>
    <t>SUBTOTAL</t>
  </si>
  <si>
    <t>CONTINGENCIES (10%)</t>
  </si>
  <si>
    <t>ADD 15% VAT</t>
  </si>
  <si>
    <t>GRAND TOTAL INCLUSIVE OF 15 % VAT</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</si>
</sst>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3" formatCode="_(* #,##0.00_);_(* \(#,##0.00\);_(* &quot;-&quot;??_);_(@_)"/>
    <numFmt numFmtId="44" formatCode="_(&quot;$&quot;* #,##0.00_);_(&quot;$&quot;* \(#,##0.00\);_(&quot;$&quot;* &quot;-&quot;??_);_(@_)"/>
    <numFmt numFmtId="176" formatCode="_-* #,##0.00_-;\-* #,##0.00_-;_-* &quot;-&quot;??_-;_-@_-"/>
    <numFmt numFmtId="177" formatCode="_ * #,##0_ ;_ * \-#,##0_ ;_ * &quot;-&quot;_ ;_ @_ "/>
    <numFmt numFmtId="178" formatCode="_ &quot;R&quot;\ * #,##0.00_ ;_ &quot;R&quot;\ * \-#,##0.00_ ;_ &quot;R&quot;\ * &quot;-&quot;??_ ;_ @_ "/>
    <numFmt numFmtId="179" formatCode="[$R-1C09]\ #,##0"/>
    <numFmt numFmtId="180" formatCode="&quot;R&quot;\ #,##0"/>
    <numFmt numFmtId="181" formatCode="&quot;R&quot;#,##0.00"/>
    <numFmt numFmtId="182" formatCode="&quot;R&quot;#,##0.0"/>
    <numFmt numFmtId="183" formatCode="&quot;R&quot;\ #,##0.00"/>
    <numFmt numFmtId="184" formatCode="_-&quot;R&quot;* #,##0.00_-;\-&quot;R&quot;* #,##0.00_-;_-&quot;R&quot;* &quot;-&quot;??_-;_-@_-"/>
    <numFmt numFmtId="185" formatCode="&quot;R&quot;#,##0.00;[Red]\-&quot;R&quot;#,##0.00"/>
  </numFmts>
  <fonts count="51">
    <font>
      <sz val="11"/>
      <color theme="1"/>
      <name val="Calibri"/>
      <charset val="134"/>
      <scheme val="minor"/>
    </font>
    <font>
      <sz val="9"/>
      <name val="Arial"/>
      <charset val="134"/>
    </font>
    <font>
      <sz val="10"/>
      <name val="Arial"/>
      <charset val="134"/>
    </font>
    <font>
      <b/>
      <sz val="36"/>
      <name val="Arial"/>
      <charset val="134"/>
    </font>
    <font>
      <b/>
      <sz val="9"/>
      <name val="Arial"/>
      <charset val="134"/>
    </font>
    <font>
      <b/>
      <sz val="10"/>
      <name val="Arial"/>
      <charset val="134"/>
    </font>
    <font>
      <b/>
      <u/>
      <sz val="10"/>
      <name val="Arial"/>
      <charset val="134"/>
    </font>
    <font>
      <sz val="10"/>
      <color rgb="FFFF0000"/>
      <name val="Arial"/>
      <charset val="134"/>
    </font>
    <font>
      <sz val="10"/>
      <color rgb="FF000000"/>
      <name val="Arial"/>
      <charset val="134"/>
    </font>
    <font>
      <b/>
      <sz val="48"/>
      <name val="Arial"/>
      <charset val="134"/>
    </font>
    <font>
      <b/>
      <sz val="10"/>
      <name val="Calibri"/>
      <charset val="134"/>
    </font>
    <font>
      <b/>
      <sz val="10"/>
      <name val="Calibri"/>
      <charset val="134"/>
      <scheme val="minor"/>
    </font>
    <font>
      <sz val="10"/>
      <color theme="1"/>
      <name val="Arial"/>
      <charset val="134"/>
    </font>
    <font>
      <b/>
      <u/>
      <sz val="10"/>
      <color theme="1"/>
      <name val="Arial"/>
      <charset val="134"/>
    </font>
    <font>
      <b/>
      <sz val="10"/>
      <color theme="1"/>
      <name val="Arial"/>
      <charset val="134"/>
    </font>
    <font>
      <sz val="7"/>
      <color theme="1"/>
      <name val="Times New Roman"/>
      <charset val="134"/>
    </font>
    <font>
      <u/>
      <sz val="10"/>
      <color theme="1"/>
      <name val="Arial"/>
      <charset val="134"/>
    </font>
    <font>
      <sz val="12"/>
      <color theme="1"/>
      <name val="Calibri"/>
      <charset val="134"/>
      <scheme val="minor"/>
    </font>
    <font>
      <sz val="12"/>
      <name val="Calibri"/>
      <charset val="134"/>
      <scheme val="minor"/>
    </font>
    <font>
      <sz val="3"/>
      <name val="Arial"/>
      <charset val="134"/>
    </font>
    <font>
      <u/>
      <sz val="10"/>
      <name val="Arial"/>
      <charset val="134"/>
    </font>
    <font>
      <b/>
      <sz val="11"/>
      <color theme="1"/>
      <name val="Calibri"/>
      <charset val="134"/>
      <scheme val="minor"/>
    </font>
    <font>
      <sz val="11"/>
      <color rgb="FF000000"/>
      <name val="Calibri"/>
      <charset val="134"/>
      <scheme val="minor"/>
    </font>
    <font>
      <b/>
      <sz val="11"/>
      <color rgb="FF000000"/>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8"/>
      <name val="Tms Rmn"/>
      <charset val="134"/>
    </font>
    <font>
      <sz val="7"/>
      <name val="Times New Roman"/>
      <charset val="134"/>
    </font>
    <font>
      <b/>
      <sz val="7"/>
      <color theme="1"/>
      <name val="Times New Roman"/>
      <charset val="134"/>
    </font>
    <font>
      <sz val="12"/>
      <color theme="1"/>
      <name val="Calibri"/>
      <charset val="134"/>
    </font>
    <font>
      <vertAlign val="superscript"/>
      <sz val="10"/>
      <color theme="1"/>
      <name val="Arial"/>
      <charset val="134"/>
    </font>
    <font>
      <sz val="10"/>
      <name val="Calibri"/>
      <charset val="134"/>
    </font>
    <font>
      <vertAlign val="superscript"/>
      <sz val="10"/>
      <name val="Arial"/>
      <charset val="134"/>
    </font>
    <font>
      <vertAlign val="superscript"/>
      <sz val="12"/>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7">
    <border>
      <left/>
      <right/>
      <top/>
      <bottom/>
      <diagonal/>
    </border>
    <border>
      <left style="thin">
        <color auto="1"/>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right style="thin">
        <color rgb="FF000000"/>
      </right>
      <top/>
      <bottom/>
      <diagonal/>
    </border>
    <border>
      <left/>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4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0" applyNumberFormat="0" applyFill="0" applyAlignment="0" applyProtection="0">
      <alignment vertical="center"/>
    </xf>
    <xf numFmtId="0" fontId="30" fillId="0" borderId="50" applyNumberFormat="0" applyFill="0" applyAlignment="0" applyProtection="0">
      <alignment vertical="center"/>
    </xf>
    <xf numFmtId="0" fontId="31" fillId="0" borderId="51" applyNumberFormat="0" applyFill="0" applyAlignment="0" applyProtection="0">
      <alignment vertical="center"/>
    </xf>
    <xf numFmtId="0" fontId="31" fillId="0" borderId="0" applyNumberFormat="0" applyFill="0" applyBorder="0" applyAlignment="0" applyProtection="0">
      <alignment vertical="center"/>
    </xf>
    <xf numFmtId="0" fontId="32" fillId="3" borderId="52" applyNumberFormat="0" applyAlignment="0" applyProtection="0">
      <alignment vertical="center"/>
    </xf>
    <xf numFmtId="0" fontId="33" fillId="4" borderId="53" applyNumberFormat="0" applyAlignment="0" applyProtection="0">
      <alignment vertical="center"/>
    </xf>
    <xf numFmtId="0" fontId="34" fillId="4" borderId="52" applyNumberFormat="0" applyAlignment="0" applyProtection="0">
      <alignment vertical="center"/>
    </xf>
    <xf numFmtId="0" fontId="35" fillId="5" borderId="54" applyNumberFormat="0" applyAlignment="0" applyProtection="0">
      <alignment vertical="center"/>
    </xf>
    <xf numFmtId="0" fontId="36" fillId="0" borderId="55" applyNumberFormat="0" applyFill="0" applyAlignment="0" applyProtection="0">
      <alignment vertical="center"/>
    </xf>
    <xf numFmtId="0" fontId="37" fillId="0" borderId="5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9" fontId="0" fillId="0" borderId="0"/>
    <xf numFmtId="0" fontId="2" fillId="0" borderId="0"/>
    <xf numFmtId="0" fontId="43" fillId="0" borderId="0"/>
    <xf numFmtId="0" fontId="43" fillId="0" borderId="0"/>
  </cellStyleXfs>
  <cellXfs count="403">
    <xf numFmtId="0" fontId="0" fillId="0" borderId="0" xfId="0"/>
    <xf numFmtId="0" fontId="1" fillId="0" borderId="0" xfId="55" applyFont="1" applyAlignment="1">
      <alignment vertical="top"/>
    </xf>
    <xf numFmtId="0" fontId="2" fillId="0" borderId="0" xfId="55" applyAlignment="1">
      <alignment vertical="top" wrapText="1"/>
    </xf>
    <xf numFmtId="0" fontId="2" fillId="0" borderId="1" xfId="55" applyBorder="1" applyAlignment="1">
      <alignment horizontal="left" vertical="top"/>
    </xf>
    <xf numFmtId="0" fontId="2" fillId="0" borderId="0" xfId="55" applyAlignment="1">
      <alignment horizontal="left" vertical="top"/>
    </xf>
    <xf numFmtId="0" fontId="2" fillId="0" borderId="0" xfId="55" applyAlignment="1">
      <alignment horizontal="center" vertical="top"/>
    </xf>
    <xf numFmtId="3" fontId="2" fillId="0" borderId="0" xfId="55" applyNumberFormat="1" applyAlignment="1">
      <alignment horizontal="center" vertical="top"/>
    </xf>
    <xf numFmtId="4" fontId="2" fillId="0" borderId="0" xfId="55" applyNumberFormat="1" applyAlignment="1">
      <alignment horizontal="right" vertical="top"/>
    </xf>
    <xf numFmtId="0" fontId="2" fillId="0" borderId="0" xfId="55" applyAlignment="1">
      <alignment vertical="top"/>
    </xf>
    <xf numFmtId="0" fontId="3" fillId="0" borderId="0" xfId="55" applyFont="1" applyAlignment="1">
      <alignment horizontal="center" vertical="top" wrapText="1"/>
    </xf>
    <xf numFmtId="0" fontId="4" fillId="0" borderId="2" xfId="55" applyFont="1" applyBorder="1" applyAlignment="1">
      <alignment horizontal="left" vertical="top" wrapText="1"/>
    </xf>
    <xf numFmtId="0" fontId="4" fillId="0" borderId="2" xfId="55" applyFont="1" applyBorder="1" applyAlignment="1">
      <alignment horizontal="right" vertical="center" wrapText="1"/>
    </xf>
    <xf numFmtId="0" fontId="1" fillId="0" borderId="0" xfId="55" applyFont="1" applyAlignment="1">
      <alignment vertical="top" wrapText="1"/>
    </xf>
    <xf numFmtId="0" fontId="5" fillId="0" borderId="3" xfId="55" applyFont="1" applyBorder="1" applyAlignment="1">
      <alignment horizontal="center" vertical="top" wrapText="1"/>
    </xf>
    <xf numFmtId="0" fontId="5" fillId="0" borderId="4" xfId="55" applyFont="1" applyBorder="1" applyAlignment="1">
      <alignment horizontal="center" vertical="top" wrapText="1"/>
    </xf>
    <xf numFmtId="0" fontId="5" fillId="0" borderId="4" xfId="55" applyFont="1" applyBorder="1" applyAlignment="1">
      <alignment horizontal="center" vertical="center" wrapText="1"/>
    </xf>
    <xf numFmtId="3" fontId="5" fillId="0" borderId="4" xfId="55" applyNumberFormat="1" applyFont="1" applyBorder="1" applyAlignment="1">
      <alignment horizontal="center" vertical="center" wrapText="1"/>
    </xf>
    <xf numFmtId="180" fontId="5" fillId="0" borderId="4" xfId="55" applyNumberFormat="1" applyFont="1" applyBorder="1" applyAlignment="1">
      <alignment horizontal="center" vertical="center" wrapText="1"/>
    </xf>
    <xf numFmtId="180" fontId="5" fillId="0" borderId="5" xfId="55" applyNumberFormat="1" applyFont="1" applyBorder="1" applyAlignment="1">
      <alignment horizontal="center" vertical="center" wrapText="1"/>
    </xf>
    <xf numFmtId="0" fontId="2" fillId="0" borderId="6" xfId="57" applyBorder="1" applyAlignment="1">
      <alignment horizontal="left" vertical="top"/>
    </xf>
    <xf numFmtId="0" fontId="2" fillId="0" borderId="7" xfId="57" applyBorder="1" applyAlignment="1">
      <alignment horizontal="left" vertical="top" wrapText="1"/>
    </xf>
    <xf numFmtId="0" fontId="5" fillId="0" borderId="7" xfId="57" applyFont="1" applyBorder="1" applyAlignment="1">
      <alignment horizontal="left" vertical="top" wrapText="1"/>
    </xf>
    <xf numFmtId="0" fontId="2" fillId="0" borderId="8" xfId="57" applyBorder="1" applyAlignment="1">
      <alignment horizontal="center" vertical="top"/>
    </xf>
    <xf numFmtId="3" fontId="2" fillId="0" borderId="7" xfId="50" applyNumberFormat="1" applyFont="1" applyFill="1" applyBorder="1" applyAlignment="1">
      <alignment horizontal="center" vertical="top"/>
    </xf>
    <xf numFmtId="180" fontId="2" fillId="0" borderId="7" xfId="57" applyNumberFormat="1" applyBorder="1" applyAlignment="1">
      <alignment horizontal="center" vertical="top"/>
    </xf>
    <xf numFmtId="180" fontId="2" fillId="0" borderId="9" xfId="57" applyNumberFormat="1" applyBorder="1" applyAlignment="1">
      <alignment horizontal="center" vertical="top"/>
    </xf>
    <xf numFmtId="0" fontId="5"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justify" vertical="top" wrapText="1"/>
    </xf>
    <xf numFmtId="0" fontId="2" fillId="0" borderId="7" xfId="0" applyFont="1" applyBorder="1" applyAlignment="1">
      <alignment horizontal="center" vertical="top" wrapText="1"/>
    </xf>
    <xf numFmtId="0" fontId="2"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justify" vertical="top" wrapText="1"/>
    </xf>
    <xf numFmtId="0" fontId="2" fillId="0" borderId="7" xfId="0" applyFont="1" applyBorder="1" applyAlignment="1">
      <alignment horizontal="left" vertical="top" wrapText="1"/>
    </xf>
    <xf numFmtId="0" fontId="2" fillId="0" borderId="7"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6" xfId="55" applyBorder="1" applyAlignment="1">
      <alignment vertical="top"/>
    </xf>
    <xf numFmtId="0" fontId="2" fillId="0" borderId="1" xfId="0" applyFont="1" applyBorder="1" applyAlignment="1">
      <alignment horizontal="justify" vertical="top" wrapText="1"/>
    </xf>
    <xf numFmtId="0" fontId="2" fillId="0" borderId="7" xfId="55" applyBorder="1" applyAlignment="1">
      <alignment vertical="top"/>
    </xf>
    <xf numFmtId="0" fontId="2" fillId="0" borderId="0" xfId="0" applyFont="1" applyAlignment="1">
      <alignment horizontal="left" vertical="top"/>
    </xf>
    <xf numFmtId="0" fontId="2" fillId="0" borderId="1" xfId="55" applyBorder="1" applyAlignment="1">
      <alignment vertical="top"/>
    </xf>
    <xf numFmtId="9" fontId="2" fillId="0" borderId="7" xfId="50" applyNumberFormat="1" applyFont="1" applyFill="1" applyBorder="1" applyAlignment="1">
      <alignment horizontal="center" vertical="top"/>
    </xf>
    <xf numFmtId="0" fontId="2" fillId="0" borderId="7" xfId="55" applyBorder="1" applyAlignment="1">
      <alignment horizontal="left" vertical="top"/>
    </xf>
    <xf numFmtId="0" fontId="2" fillId="0" borderId="7" xfId="55" applyBorder="1" applyAlignment="1">
      <alignment horizontal="center" vertical="top"/>
    </xf>
    <xf numFmtId="3" fontId="2" fillId="0" borderId="7" xfId="55" applyNumberFormat="1" applyBorder="1" applyAlignment="1">
      <alignment horizontal="center" vertical="top"/>
    </xf>
    <xf numFmtId="0" fontId="2" fillId="0" borderId="1" xfId="0" applyFont="1" applyBorder="1" applyAlignment="1">
      <alignment vertical="top" wrapText="1"/>
    </xf>
    <xf numFmtId="0" fontId="5" fillId="0" borderId="1" xfId="0" applyFont="1" applyBorder="1" applyAlignment="1">
      <alignment horizontal="justify" vertical="center" wrapText="1"/>
    </xf>
    <xf numFmtId="0" fontId="2" fillId="0" borderId="7" xfId="0" applyFont="1" applyBorder="1" applyAlignment="1">
      <alignment vertical="top" wrapText="1"/>
    </xf>
    <xf numFmtId="0" fontId="5" fillId="0" borderId="0" xfId="0" applyFont="1" applyAlignment="1">
      <alignment horizontal="left" vertical="top" wrapText="1"/>
    </xf>
    <xf numFmtId="0" fontId="2" fillId="0" borderId="8" xfId="0" applyFont="1" applyBorder="1" applyAlignment="1">
      <alignment horizontal="center" vertical="top" wrapText="1"/>
    </xf>
    <xf numFmtId="0" fontId="2" fillId="0" borderId="7" xfId="0" applyFont="1" applyBorder="1" applyAlignment="1">
      <alignment horizontal="justify" vertical="top" wrapText="1"/>
    </xf>
    <xf numFmtId="9" fontId="2" fillId="0" borderId="7" xfId="3" applyFont="1" applyFill="1" applyBorder="1" applyAlignment="1">
      <alignment horizontal="center" vertical="top"/>
    </xf>
    <xf numFmtId="0" fontId="5" fillId="0" borderId="10" xfId="55" applyFont="1" applyBorder="1" applyAlignment="1">
      <alignment horizontal="left" vertical="center" wrapText="1"/>
    </xf>
    <xf numFmtId="0" fontId="5" fillId="0" borderId="11" xfId="55" applyFont="1" applyBorder="1" applyAlignment="1">
      <alignment horizontal="left" vertical="center" wrapText="1"/>
    </xf>
    <xf numFmtId="0" fontId="5" fillId="0" borderId="11" xfId="55" applyFont="1" applyBorder="1" applyAlignment="1">
      <alignment vertical="center" wrapText="1"/>
    </xf>
    <xf numFmtId="0" fontId="5" fillId="0" borderId="12" xfId="55" applyFont="1" applyBorder="1" applyAlignment="1">
      <alignment vertical="center" wrapText="1"/>
    </xf>
    <xf numFmtId="180" fontId="5" fillId="0" borderId="4" xfId="51" applyNumberFormat="1" applyFont="1" applyFill="1" applyBorder="1" applyAlignment="1">
      <alignment horizontal="center" vertical="center"/>
    </xf>
    <xf numFmtId="181" fontId="5" fillId="0" borderId="5" xfId="51" applyNumberFormat="1" applyFont="1" applyFill="1" applyBorder="1" applyAlignment="1" applyProtection="1">
      <alignment horizontal="center" vertical="center"/>
      <protection locked="0"/>
    </xf>
    <xf numFmtId="0" fontId="2" fillId="0" borderId="13" xfId="55" applyBorder="1" applyAlignment="1">
      <alignment horizontal="left" vertical="top"/>
    </xf>
    <xf numFmtId="0" fontId="2" fillId="0" borderId="13" xfId="55" applyBorder="1" applyAlignment="1">
      <alignment horizontal="center" vertical="top" wrapText="1"/>
    </xf>
    <xf numFmtId="0" fontId="5" fillId="0" borderId="14" xfId="55" applyFont="1" applyBorder="1" applyAlignment="1">
      <alignment vertical="center" wrapText="1"/>
    </xf>
    <xf numFmtId="180" fontId="5" fillId="0" borderId="13" xfId="51" applyNumberFormat="1" applyFont="1" applyFill="1" applyBorder="1" applyAlignment="1">
      <alignment horizontal="center" vertical="center"/>
    </xf>
    <xf numFmtId="181" fontId="5" fillId="0" borderId="15" xfId="51" applyNumberFormat="1" applyFont="1" applyFill="1" applyBorder="1" applyAlignment="1" applyProtection="1">
      <alignment horizontal="center" vertical="center"/>
      <protection locked="0"/>
    </xf>
    <xf numFmtId="0" fontId="2" fillId="0" borderId="8" xfId="55" applyBorder="1" applyAlignment="1">
      <alignment horizontal="left" vertical="top"/>
    </xf>
    <xf numFmtId="0" fontId="2" fillId="0" borderId="0" xfId="55" applyAlignment="1">
      <alignment horizontal="center" vertical="top" wrapText="1"/>
    </xf>
    <xf numFmtId="0" fontId="5" fillId="0" borderId="1" xfId="55" applyFont="1" applyBorder="1" applyAlignment="1">
      <alignment vertical="center" wrapText="1"/>
    </xf>
    <xf numFmtId="0" fontId="5" fillId="0" borderId="0" xfId="55" applyFont="1" applyAlignment="1">
      <alignment vertical="center" wrapText="1"/>
    </xf>
    <xf numFmtId="0" fontId="5" fillId="0" borderId="8" xfId="55" applyFont="1" applyBorder="1" applyAlignment="1">
      <alignment vertical="center" wrapText="1"/>
    </xf>
    <xf numFmtId="180" fontId="5" fillId="0" borderId="7" xfId="51" applyNumberFormat="1" applyFont="1" applyFill="1" applyBorder="1" applyAlignment="1">
      <alignment horizontal="center" vertical="center"/>
    </xf>
    <xf numFmtId="181" fontId="5" fillId="0" borderId="0" xfId="51" applyNumberFormat="1" applyFont="1" applyFill="1" applyBorder="1" applyAlignment="1" applyProtection="1">
      <alignment horizontal="center" vertical="center"/>
      <protection locked="0"/>
    </xf>
    <xf numFmtId="3" fontId="2" fillId="0" borderId="1" xfId="50" applyNumberFormat="1" applyFont="1" applyFill="1" applyBorder="1" applyAlignment="1">
      <alignment horizontal="center" vertical="top"/>
    </xf>
    <xf numFmtId="0" fontId="7" fillId="0" borderId="1" xfId="0" applyFont="1" applyBorder="1" applyAlignment="1">
      <alignment horizontal="left" vertical="top" wrapText="1"/>
    </xf>
    <xf numFmtId="0" fontId="8" fillId="0" borderId="0" xfId="0" applyFont="1" applyAlignment="1">
      <alignment vertical="top"/>
    </xf>
    <xf numFmtId="0" fontId="2" fillId="0" borderId="16" xfId="0" applyFont="1" applyBorder="1" applyAlignment="1">
      <alignment horizontal="left" vertical="top" wrapText="1"/>
    </xf>
    <xf numFmtId="0" fontId="2" fillId="0" borderId="6" xfId="0" applyFont="1" applyBorder="1" applyAlignment="1">
      <alignment horizontal="left" vertical="top"/>
    </xf>
    <xf numFmtId="0" fontId="5" fillId="0" borderId="1" xfId="0" applyFont="1" applyBorder="1" applyAlignment="1">
      <alignment horizontal="justify" vertical="top"/>
    </xf>
    <xf numFmtId="0" fontId="2" fillId="0" borderId="7" xfId="0" applyFont="1" applyBorder="1" applyAlignment="1">
      <alignment horizontal="center" vertical="top"/>
    </xf>
    <xf numFmtId="0" fontId="2" fillId="0" borderId="1" xfId="0" applyFont="1" applyBorder="1" applyAlignment="1">
      <alignment horizontal="justify" vertical="top"/>
    </xf>
    <xf numFmtId="0" fontId="2" fillId="0" borderId="8" xfId="0" applyFont="1" applyBorder="1" applyAlignment="1">
      <alignment horizontal="left" vertical="top" wrapText="1"/>
    </xf>
    <xf numFmtId="0" fontId="2" fillId="0" borderId="0" xfId="0" applyFont="1"/>
    <xf numFmtId="0" fontId="2" fillId="0" borderId="1" xfId="0" applyFont="1" applyBorder="1" applyAlignment="1">
      <alignment horizontal="justify" vertical="center"/>
    </xf>
    <xf numFmtId="3" fontId="2" fillId="0" borderId="7" xfId="50" applyNumberFormat="1" applyFont="1" applyFill="1" applyBorder="1" applyAlignment="1">
      <alignment horizontal="center" vertical="top" wrapText="1"/>
    </xf>
    <xf numFmtId="180" fontId="2" fillId="0" borderId="7" xfId="57" applyNumberFormat="1" applyBorder="1" applyAlignment="1">
      <alignment horizontal="center" vertical="top" wrapText="1"/>
    </xf>
    <xf numFmtId="180" fontId="2" fillId="0" borderId="9" xfId="57" applyNumberFormat="1" applyBorder="1" applyAlignment="1">
      <alignment horizontal="center" vertical="top" wrapText="1"/>
    </xf>
    <xf numFmtId="0" fontId="2" fillId="0" borderId="7" xfId="0" applyFont="1" applyBorder="1" applyAlignment="1">
      <alignment horizontal="left" vertical="top"/>
    </xf>
    <xf numFmtId="0" fontId="5" fillId="0" borderId="1" xfId="62" applyFont="1" applyBorder="1" applyAlignment="1">
      <alignment horizontal="left" vertical="top" wrapText="1"/>
    </xf>
    <xf numFmtId="0" fontId="2" fillId="0" borderId="1" xfId="62" applyFont="1" applyBorder="1" applyAlignment="1">
      <alignment horizontal="left" vertical="top" wrapText="1"/>
    </xf>
    <xf numFmtId="0" fontId="2" fillId="0" borderId="7" xfId="55" applyBorder="1" applyAlignment="1">
      <alignment horizontal="center" vertical="top" wrapText="1"/>
    </xf>
    <xf numFmtId="0" fontId="8" fillId="0" borderId="0" xfId="0" applyFont="1"/>
    <xf numFmtId="0" fontId="8" fillId="0" borderId="0" xfId="0" applyFont="1" applyAlignment="1">
      <alignment horizontal="justify" vertical="center"/>
    </xf>
    <xf numFmtId="1" fontId="2" fillId="0" borderId="7" xfId="3" applyNumberFormat="1" applyFont="1" applyFill="1" applyBorder="1" applyAlignment="1">
      <alignment horizontal="center" vertical="top"/>
    </xf>
    <xf numFmtId="0" fontId="2" fillId="0" borderId="0" xfId="0" applyFont="1" applyAlignment="1">
      <alignment vertical="top"/>
    </xf>
    <xf numFmtId="182" fontId="2" fillId="0" borderId="7" xfId="3" applyNumberFormat="1" applyFont="1" applyFill="1" applyBorder="1" applyAlignment="1">
      <alignment horizontal="center" vertical="top"/>
    </xf>
    <xf numFmtId="0" fontId="2" fillId="0" borderId="7" xfId="0" applyFont="1" applyBorder="1" applyAlignment="1">
      <alignment horizontal="center" vertical="center" wrapText="1"/>
    </xf>
    <xf numFmtId="3" fontId="2" fillId="0" borderId="7" xfId="50" applyNumberFormat="1" applyFont="1" applyFill="1" applyBorder="1" applyAlignment="1">
      <alignment horizontal="center" vertical="center"/>
    </xf>
    <xf numFmtId="180" fontId="2" fillId="0" borderId="7" xfId="57" applyNumberFormat="1" applyBorder="1" applyAlignment="1">
      <alignment horizontal="center" vertical="center"/>
    </xf>
    <xf numFmtId="180" fontId="2" fillId="0" borderId="9" xfId="57" applyNumberFormat="1" applyBorder="1" applyAlignment="1">
      <alignment horizontal="center" vertical="center"/>
    </xf>
    <xf numFmtId="0" fontId="2" fillId="0" borderId="6" xfId="55" applyBorder="1" applyAlignment="1">
      <alignment horizontal="left" vertical="top"/>
    </xf>
    <xf numFmtId="0" fontId="2" fillId="0" borderId="0" xfId="55" applyAlignment="1">
      <alignment horizontal="left" vertical="top" wrapText="1"/>
    </xf>
    <xf numFmtId="0" fontId="5" fillId="0" borderId="1" xfId="55" applyFont="1" applyBorder="1" applyAlignment="1">
      <alignment horizontal="left" vertical="center" wrapText="1"/>
    </xf>
    <xf numFmtId="0" fontId="2" fillId="0" borderId="7" xfId="55" applyBorder="1" applyAlignment="1">
      <alignment horizontal="center" vertical="center"/>
    </xf>
    <xf numFmtId="3" fontId="2" fillId="0" borderId="7" xfId="51" applyNumberFormat="1" applyFont="1" applyFill="1" applyBorder="1" applyAlignment="1">
      <alignment horizontal="center" vertical="center"/>
    </xf>
    <xf numFmtId="180" fontId="2" fillId="0" borderId="9" xfId="51" applyNumberFormat="1" applyFont="1" applyFill="1" applyBorder="1" applyAlignment="1" applyProtection="1">
      <alignment horizontal="center" vertical="center"/>
      <protection locked="0"/>
    </xf>
    <xf numFmtId="9" fontId="2" fillId="0" borderId="7" xfId="3" applyFont="1" applyFill="1" applyBorder="1" applyAlignment="1">
      <alignment horizontal="center" vertical="center"/>
    </xf>
    <xf numFmtId="0" fontId="5" fillId="0" borderId="5" xfId="55" applyFont="1" applyBorder="1" applyAlignment="1">
      <alignment vertical="center" wrapText="1"/>
    </xf>
    <xf numFmtId="0" fontId="9" fillId="0" borderId="17" xfId="55" applyFont="1" applyBorder="1" applyAlignment="1">
      <alignment vertical="top" wrapText="1"/>
    </xf>
    <xf numFmtId="0" fontId="9" fillId="0" borderId="0" xfId="55" applyFont="1" applyAlignment="1">
      <alignment vertical="top" wrapText="1"/>
    </xf>
    <xf numFmtId="0" fontId="10" fillId="0" borderId="2" xfId="55" applyFont="1" applyBorder="1" applyAlignment="1">
      <alignment horizontal="center" vertical="top" wrapText="1"/>
    </xf>
    <xf numFmtId="0" fontId="10" fillId="0" borderId="2" xfId="55" applyFont="1" applyBorder="1" applyAlignment="1">
      <alignment vertical="top" wrapText="1"/>
    </xf>
    <xf numFmtId="0" fontId="11" fillId="0" borderId="2" xfId="55" applyFont="1" applyBorder="1" applyAlignment="1">
      <alignment vertical="center" wrapText="1"/>
    </xf>
    <xf numFmtId="0" fontId="5" fillId="0" borderId="8" xfId="55" applyFont="1" applyBorder="1" applyAlignment="1">
      <alignment horizontal="center" vertical="top" wrapText="1"/>
    </xf>
    <xf numFmtId="0" fontId="5" fillId="0" borderId="7" xfId="55" applyFont="1" applyBorder="1" applyAlignment="1">
      <alignment horizontal="center" vertical="top" wrapText="1"/>
    </xf>
    <xf numFmtId="0" fontId="5" fillId="0" borderId="1" xfId="55" applyFont="1" applyBorder="1" applyAlignment="1">
      <alignment horizontal="center" vertical="center" wrapText="1"/>
    </xf>
    <xf numFmtId="0" fontId="5" fillId="0" borderId="7" xfId="55" applyFont="1" applyBorder="1" applyAlignment="1">
      <alignment horizontal="center" vertical="center" wrapText="1"/>
    </xf>
    <xf numFmtId="3" fontId="5" fillId="0" borderId="7" xfId="55" applyNumberFormat="1" applyFont="1" applyBorder="1" applyAlignment="1">
      <alignment horizontal="center" vertical="center" wrapText="1"/>
    </xf>
    <xf numFmtId="180" fontId="5" fillId="0" borderId="7" xfId="55" applyNumberFormat="1" applyFont="1" applyBorder="1" applyAlignment="1">
      <alignment horizontal="center" vertical="center" wrapText="1"/>
    </xf>
    <xf numFmtId="180" fontId="5" fillId="0" borderId="0" xfId="55" applyNumberFormat="1" applyFont="1" applyAlignment="1">
      <alignment horizontal="center" vertical="center" wrapText="1"/>
    </xf>
    <xf numFmtId="0" fontId="6" fillId="0" borderId="7" xfId="0" applyFont="1" applyBorder="1" applyAlignment="1">
      <alignment horizontal="center" vertical="top" wrapText="1"/>
    </xf>
    <xf numFmtId="4" fontId="2" fillId="0" borderId="7" xfId="50" applyNumberFormat="1" applyFill="1" applyBorder="1" applyAlignment="1">
      <alignment horizontal="center" vertical="center"/>
    </xf>
    <xf numFmtId="181" fontId="2" fillId="0" borderId="8" xfId="57" applyNumberFormat="1" applyBorder="1" applyAlignment="1">
      <alignment horizontal="center" vertical="center"/>
    </xf>
    <xf numFmtId="0" fontId="2" fillId="0" borderId="0" xfId="0" applyFont="1" applyAlignment="1">
      <alignment horizontal="justify" vertical="center"/>
    </xf>
    <xf numFmtId="3" fontId="2" fillId="0" borderId="7" xfId="50" applyNumberFormat="1" applyFill="1" applyBorder="1" applyAlignment="1">
      <alignment horizontal="center" vertical="center"/>
    </xf>
    <xf numFmtId="0" fontId="2" fillId="0" borderId="0" xfId="0" applyFont="1" applyAlignment="1">
      <alignment horizontal="justify" vertical="center" wrapText="1"/>
    </xf>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0" fillId="0" borderId="7" xfId="0" applyBorder="1"/>
    <xf numFmtId="0" fontId="2" fillId="0" borderId="7" xfId="55" applyBorder="1" applyAlignment="1">
      <alignment horizontal="center" vertical="center" wrapText="1"/>
    </xf>
    <xf numFmtId="181" fontId="5" fillId="0" borderId="8" xfId="51" applyNumberFormat="1" applyFont="1" applyFill="1" applyBorder="1" applyAlignment="1" applyProtection="1">
      <alignment horizontal="center" vertical="center"/>
      <protection locked="0"/>
    </xf>
    <xf numFmtId="0" fontId="12" fillId="0" borderId="7" xfId="0" applyFont="1" applyBorder="1" applyAlignment="1">
      <alignment vertical="top"/>
    </xf>
    <xf numFmtId="0" fontId="12" fillId="0" borderId="7" xfId="0" applyFont="1" applyBorder="1" applyAlignment="1">
      <alignment horizontal="justify" vertical="center"/>
    </xf>
    <xf numFmtId="0" fontId="0" fillId="0" borderId="7" xfId="0" applyBorder="1" applyAlignment="1">
      <alignment vertical="center"/>
    </xf>
    <xf numFmtId="0" fontId="0" fillId="0" borderId="7" xfId="0" applyBorder="1" applyAlignment="1">
      <alignment horizontal="center"/>
    </xf>
    <xf numFmtId="1" fontId="2" fillId="0" borderId="7" xfId="0" applyNumberFormat="1" applyFont="1" applyBorder="1" applyAlignment="1">
      <alignment horizontal="center" vertical="top" wrapText="1"/>
    </xf>
    <xf numFmtId="1" fontId="2" fillId="0" borderId="7" xfId="50" applyNumberFormat="1" applyFill="1" applyBorder="1" applyAlignment="1">
      <alignment horizontal="center" vertical="center"/>
    </xf>
    <xf numFmtId="1" fontId="2" fillId="0" borderId="8" xfId="50" applyNumberFormat="1" applyFill="1" applyBorder="1" applyAlignment="1">
      <alignment horizontal="center" vertical="center"/>
    </xf>
    <xf numFmtId="3" fontId="2" fillId="0" borderId="8" xfId="55" applyNumberFormat="1" applyBorder="1" applyAlignment="1">
      <alignment horizontal="center" vertical="center"/>
    </xf>
    <xf numFmtId="0" fontId="14" fillId="0" borderId="7" xfId="0" applyFont="1" applyBorder="1" applyAlignment="1">
      <alignment vertical="top"/>
    </xf>
    <xf numFmtId="0" fontId="5" fillId="0" borderId="0" xfId="0" applyFont="1" applyAlignment="1">
      <alignment horizontal="justify" vertical="center" wrapText="1"/>
    </xf>
    <xf numFmtId="0" fontId="15" fillId="0" borderId="0" xfId="0" applyFont="1" applyAlignment="1">
      <alignment horizontal="justify" vertical="center"/>
    </xf>
    <xf numFmtId="0" fontId="3" fillId="0" borderId="17" xfId="55" applyFont="1" applyBorder="1" applyAlignment="1">
      <alignment vertical="top" wrapText="1"/>
    </xf>
    <xf numFmtId="0" fontId="3" fillId="0" borderId="0" xfId="55" applyFont="1" applyAlignment="1">
      <alignment vertical="top" wrapText="1"/>
    </xf>
    <xf numFmtId="0" fontId="3" fillId="0" borderId="2" xfId="55" applyFont="1" applyBorder="1" applyAlignment="1">
      <alignment vertical="top" wrapText="1"/>
    </xf>
    <xf numFmtId="0" fontId="2" fillId="0" borderId="7" xfId="57" applyBorder="1" applyAlignment="1">
      <alignment horizontal="left" vertical="top"/>
    </xf>
    <xf numFmtId="0" fontId="5" fillId="0" borderId="7" xfId="0" applyFont="1" applyBorder="1" applyAlignment="1">
      <alignment horizontal="left" vertical="center"/>
    </xf>
    <xf numFmtId="181" fontId="5" fillId="0" borderId="8" xfId="57" applyNumberFormat="1" applyFont="1" applyBorder="1" applyAlignment="1">
      <alignment horizontal="center" vertical="center"/>
    </xf>
    <xf numFmtId="0" fontId="5" fillId="0" borderId="1" xfId="0" applyFont="1" applyBorder="1" applyAlignment="1">
      <alignment horizontal="left" vertical="center"/>
    </xf>
    <xf numFmtId="0" fontId="2" fillId="0" borderId="0" xfId="0" applyFont="1" applyAlignment="1">
      <alignment horizontal="center" vertical="top" wrapText="1"/>
    </xf>
    <xf numFmtId="181" fontId="2" fillId="0" borderId="0" xfId="57" applyNumberFormat="1" applyAlignment="1">
      <alignment horizontal="center" vertical="center"/>
    </xf>
    <xf numFmtId="0" fontId="2" fillId="0" borderId="7" xfId="61" applyFont="1" applyBorder="1" applyAlignment="1">
      <alignment horizontal="left" vertical="top"/>
    </xf>
    <xf numFmtId="0" fontId="5" fillId="0" borderId="7" xfId="0" applyFont="1" applyBorder="1" applyAlignment="1">
      <alignment vertical="top" wrapText="1"/>
    </xf>
    <xf numFmtId="3" fontId="2" fillId="0" borderId="8" xfId="50" applyNumberFormat="1" applyFill="1" applyBorder="1" applyAlignment="1">
      <alignment horizontal="center" vertical="center"/>
    </xf>
    <xf numFmtId="0" fontId="5" fillId="0" borderId="8" xfId="0" applyFont="1" applyBorder="1" applyAlignment="1">
      <alignment vertical="top" wrapText="1"/>
    </xf>
    <xf numFmtId="0" fontId="2" fillId="0" borderId="7" xfId="55" applyBorder="1" applyAlignment="1">
      <alignment vertical="top" wrapText="1"/>
    </xf>
    <xf numFmtId="3" fontId="2" fillId="0" borderId="7" xfId="55" applyNumberFormat="1" applyBorder="1" applyAlignment="1">
      <alignment horizontal="center" vertical="center"/>
    </xf>
    <xf numFmtId="0" fontId="16" fillId="0" borderId="0" xfId="0" applyFont="1"/>
    <xf numFmtId="0" fontId="12" fillId="0" borderId="0" xfId="0" applyFont="1" applyAlignment="1">
      <alignment wrapText="1"/>
    </xf>
    <xf numFmtId="0" fontId="2" fillId="0" borderId="7" xfId="55" applyBorder="1" applyAlignment="1">
      <alignment horizontal="left" vertical="top" wrapText="1"/>
    </xf>
    <xf numFmtId="4" fontId="2" fillId="0" borderId="7" xfId="50" applyNumberFormat="1" applyFont="1" applyFill="1" applyBorder="1" applyAlignment="1">
      <alignment horizontal="center" vertical="center"/>
    </xf>
    <xf numFmtId="49" fontId="2" fillId="0" borderId="7" xfId="55" applyNumberFormat="1" applyBorder="1" applyAlignment="1">
      <alignment horizontal="center" vertical="top"/>
    </xf>
    <xf numFmtId="0" fontId="2" fillId="0" borderId="0" xfId="0" applyFont="1" applyAlignment="1">
      <alignment wrapText="1"/>
    </xf>
    <xf numFmtId="49" fontId="2" fillId="0" borderId="7" xfId="55" applyNumberFormat="1" applyBorder="1" applyAlignment="1">
      <alignment horizontal="left" vertical="top"/>
    </xf>
    <xf numFmtId="49" fontId="2" fillId="0" borderId="7" xfId="55" applyNumberForma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xf>
    <xf numFmtId="180" fontId="2" fillId="0" borderId="9" xfId="51" applyNumberFormat="1" applyFill="1" applyBorder="1" applyAlignment="1" applyProtection="1">
      <alignment horizontal="center" vertical="center"/>
      <protection locked="0"/>
    </xf>
    <xf numFmtId="0" fontId="2" fillId="0" borderId="8" xfId="0" applyFont="1" applyBorder="1" applyAlignment="1">
      <alignment wrapText="1"/>
    </xf>
    <xf numFmtId="1" fontId="2" fillId="0" borderId="7" xfId="0" applyNumberFormat="1" applyFont="1" applyBorder="1" applyAlignment="1">
      <alignment horizontal="center" vertical="center"/>
    </xf>
    <xf numFmtId="49" fontId="2" fillId="0" borderId="8" xfId="55" applyNumberFormat="1" applyBorder="1" applyAlignment="1">
      <alignment horizontal="center" vertical="top"/>
    </xf>
    <xf numFmtId="49" fontId="2" fillId="0" borderId="7" xfId="0" applyNumberFormat="1" applyFont="1" applyBorder="1" applyAlignment="1">
      <alignment vertical="top"/>
    </xf>
    <xf numFmtId="49" fontId="2" fillId="0" borderId="8" xfId="55" applyNumberFormat="1" applyBorder="1" applyAlignment="1">
      <alignment horizontal="left" vertical="top"/>
    </xf>
    <xf numFmtId="0" fontId="12" fillId="0" borderId="7" xfId="0" applyFont="1" applyBorder="1" applyAlignment="1">
      <alignment vertical="top" wrapText="1"/>
    </xf>
    <xf numFmtId="0" fontId="5" fillId="0" borderId="18" xfId="55" applyFont="1" applyBorder="1" applyAlignment="1">
      <alignment horizontal="left" vertical="center" wrapText="1"/>
    </xf>
    <xf numFmtId="0" fontId="5" fillId="0" borderId="19" xfId="55" applyFont="1" applyBorder="1" applyAlignment="1">
      <alignment horizontal="left" vertical="center" wrapText="1"/>
    </xf>
    <xf numFmtId="0" fontId="5" fillId="0" borderId="19" xfId="55" applyFont="1" applyBorder="1" applyAlignment="1">
      <alignment vertical="center" wrapText="1"/>
    </xf>
    <xf numFmtId="0" fontId="5" fillId="0" borderId="20" xfId="55" applyFont="1" applyBorder="1" applyAlignment="1">
      <alignment vertical="center" wrapText="1"/>
    </xf>
    <xf numFmtId="181" fontId="5" fillId="0" borderId="20" xfId="51" applyNumberFormat="1" applyFont="1" applyFill="1" applyBorder="1" applyAlignment="1" applyProtection="1">
      <alignment horizontal="center" vertical="center"/>
      <protection locked="0"/>
    </xf>
    <xf numFmtId="0" fontId="3" fillId="0" borderId="21" xfId="55" applyFont="1" applyBorder="1" applyAlignment="1">
      <alignment vertical="top" wrapText="1"/>
    </xf>
    <xf numFmtId="0" fontId="5" fillId="0" borderId="22" xfId="55" applyFont="1" applyBorder="1" applyAlignment="1">
      <alignment horizontal="center" vertical="top" wrapText="1"/>
    </xf>
    <xf numFmtId="0" fontId="5" fillId="0" borderId="13" xfId="55" applyFont="1" applyBorder="1" applyAlignment="1">
      <alignment horizontal="center" vertical="top" wrapText="1"/>
    </xf>
    <xf numFmtId="0" fontId="5" fillId="0" borderId="13" xfId="55" applyFont="1" applyBorder="1" applyAlignment="1">
      <alignment horizontal="center" vertical="center" wrapText="1"/>
    </xf>
    <xf numFmtId="3" fontId="5" fillId="0" borderId="13" xfId="55" applyNumberFormat="1" applyFont="1" applyBorder="1" applyAlignment="1">
      <alignment horizontal="center" vertical="center" wrapText="1"/>
    </xf>
    <xf numFmtId="180" fontId="5" fillId="0" borderId="13" xfId="55" applyNumberFormat="1" applyFont="1" applyBorder="1" applyAlignment="1">
      <alignment horizontal="center" vertical="center" wrapText="1"/>
    </xf>
    <xf numFmtId="180" fontId="5" fillId="0" borderId="23" xfId="55" applyNumberFormat="1" applyFont="1" applyBorder="1" applyAlignment="1">
      <alignment horizontal="center" vertical="center" wrapText="1"/>
    </xf>
    <xf numFmtId="0" fontId="5" fillId="0" borderId="0" xfId="55" applyFont="1" applyAlignment="1">
      <alignment horizontal="center" vertical="top" wrapText="1"/>
    </xf>
    <xf numFmtId="0" fontId="5" fillId="0" borderId="0" xfId="57" applyFont="1" applyAlignment="1">
      <alignment vertical="top" wrapText="1"/>
    </xf>
    <xf numFmtId="0" fontId="5" fillId="0" borderId="7" xfId="57" applyFont="1" applyBorder="1" applyAlignment="1">
      <alignment vertical="center" wrapText="1"/>
    </xf>
    <xf numFmtId="49" fontId="5" fillId="0" borderId="7" xfId="55" applyNumberFormat="1" applyFont="1" applyBorder="1" applyAlignment="1">
      <alignment horizontal="left" vertical="top"/>
    </xf>
    <xf numFmtId="49" fontId="2" fillId="0" borderId="7" xfId="55" applyNumberFormat="1" applyBorder="1" applyAlignment="1">
      <alignment horizontal="center" vertical="top" wrapText="1"/>
    </xf>
    <xf numFmtId="0" fontId="13" fillId="0" borderId="0" xfId="0" applyFont="1"/>
    <xf numFmtId="0" fontId="12" fillId="0" borderId="7" xfId="0" applyFont="1" applyBorder="1" applyAlignment="1">
      <alignment horizontal="left" vertical="top" wrapText="1"/>
    </xf>
    <xf numFmtId="0" fontId="12" fillId="0" borderId="0" xfId="0" applyFont="1"/>
    <xf numFmtId="180" fontId="2" fillId="0" borderId="8" xfId="57" applyNumberFormat="1" applyBorder="1" applyAlignment="1">
      <alignment horizontal="center" vertical="top"/>
    </xf>
    <xf numFmtId="3" fontId="2" fillId="0" borderId="7" xfId="0" applyNumberFormat="1" applyFont="1" applyBorder="1" applyAlignment="1">
      <alignment horizontal="center" vertical="center"/>
    </xf>
    <xf numFmtId="3" fontId="2" fillId="0" borderId="7" xfId="50" applyNumberFormat="1" applyFill="1" applyBorder="1" applyAlignment="1">
      <alignment horizontal="center" vertical="top"/>
    </xf>
    <xf numFmtId="0" fontId="2" fillId="0" borderId="0" xfId="0" applyFont="1" applyAlignment="1">
      <alignment vertical="top"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4" fontId="2" fillId="0" borderId="7" xfId="57" applyNumberFormat="1" applyBorder="1" applyAlignment="1">
      <alignment horizontal="center" vertical="center"/>
    </xf>
    <xf numFmtId="3" fontId="2" fillId="0" borderId="1" xfId="50" applyNumberFormat="1" applyFill="1" applyBorder="1" applyAlignment="1">
      <alignment horizontal="center" vertical="top"/>
    </xf>
    <xf numFmtId="0" fontId="12" fillId="0" borderId="8" xfId="0" applyFont="1" applyBorder="1" applyAlignment="1">
      <alignment horizontal="left" vertical="top" wrapText="1"/>
    </xf>
    <xf numFmtId="0" fontId="12" fillId="0" borderId="7" xfId="55" applyFont="1" applyBorder="1" applyAlignment="1">
      <alignment horizontal="left" vertical="top"/>
    </xf>
    <xf numFmtId="0" fontId="12" fillId="0" borderId="7" xfId="55" applyFont="1" applyBorder="1" applyAlignment="1">
      <alignment horizontal="left" vertical="top" wrapText="1"/>
    </xf>
    <xf numFmtId="0" fontId="14" fillId="0" borderId="8" xfId="0" applyFont="1" applyBorder="1"/>
    <xf numFmtId="0" fontId="12" fillId="0" borderId="8" xfId="55" applyFont="1" applyBorder="1" applyAlignment="1">
      <alignment horizontal="center" vertical="center"/>
    </xf>
    <xf numFmtId="3" fontId="12" fillId="0" borderId="7" xfId="51" applyNumberFormat="1" applyFont="1" applyFill="1" applyBorder="1" applyAlignment="1">
      <alignment horizontal="center" vertical="center"/>
    </xf>
    <xf numFmtId="0" fontId="12" fillId="0" borderId="0" xfId="0" applyFont="1" applyAlignment="1">
      <alignment vertical="top"/>
    </xf>
    <xf numFmtId="0" fontId="2" fillId="0" borderId="7" xfId="0" applyFont="1" applyBorder="1" applyAlignment="1">
      <alignment vertical="top"/>
    </xf>
    <xf numFmtId="0" fontId="2" fillId="0" borderId="7" xfId="57" applyBorder="1" applyAlignment="1">
      <alignment vertical="top"/>
    </xf>
    <xf numFmtId="0" fontId="12" fillId="0" borderId="7" xfId="62" applyFont="1" applyBorder="1" applyAlignment="1">
      <alignment horizontal="left" vertical="top" wrapText="1"/>
    </xf>
    <xf numFmtId="0" fontId="2" fillId="0" borderId="7" xfId="62" applyFont="1" applyBorder="1" applyAlignment="1">
      <alignment horizontal="left" vertical="top" wrapText="1"/>
    </xf>
    <xf numFmtId="0" fontId="12" fillId="0" borderId="8" xfId="0" applyFont="1" applyBorder="1"/>
    <xf numFmtId="0" fontId="12" fillId="0" borderId="0" xfId="0" applyFont="1" applyAlignment="1">
      <alignment horizontal="left" vertical="top" wrapText="1"/>
    </xf>
    <xf numFmtId="3" fontId="2" fillId="0" borderId="8" xfId="50" applyNumberFormat="1" applyFont="1" applyFill="1" applyBorder="1" applyAlignment="1">
      <alignment horizontal="center" vertical="top"/>
    </xf>
    <xf numFmtId="0" fontId="13" fillId="0" borderId="8" xfId="0" applyFont="1" applyBorder="1" applyAlignment="1">
      <alignment vertical="center"/>
    </xf>
    <xf numFmtId="4" fontId="2" fillId="0" borderId="24" xfId="57" applyNumberFormat="1" applyBorder="1" applyAlignment="1">
      <alignment horizontal="center" vertical="center"/>
    </xf>
    <xf numFmtId="2" fontId="2" fillId="0" borderId="1" xfId="57" applyNumberFormat="1" applyBorder="1" applyAlignment="1">
      <alignment horizontal="center" vertical="center"/>
    </xf>
    <xf numFmtId="4" fontId="2" fillId="0" borderId="1" xfId="57" applyNumberFormat="1" applyBorder="1" applyAlignment="1">
      <alignment horizontal="center" vertical="center"/>
    </xf>
    <xf numFmtId="0" fontId="14" fillId="0" borderId="7" xfId="62" applyFont="1" applyBorder="1" applyAlignment="1">
      <alignment horizontal="left" vertical="top" wrapText="1"/>
    </xf>
    <xf numFmtId="0" fontId="12" fillId="0" borderId="7" xfId="55" applyFont="1" applyBorder="1" applyAlignment="1">
      <alignment horizontal="left" vertical="center" wrapText="1"/>
    </xf>
    <xf numFmtId="180" fontId="12" fillId="0" borderId="7" xfId="51" applyNumberFormat="1" applyFont="1" applyFill="1" applyBorder="1" applyAlignment="1">
      <alignment horizontal="center" vertical="center"/>
    </xf>
    <xf numFmtId="181" fontId="12" fillId="0" borderId="9" xfId="51" applyNumberFormat="1" applyFont="1" applyFill="1" applyBorder="1" applyAlignment="1" applyProtection="1">
      <alignment horizontal="center" vertical="center"/>
      <protection locked="0"/>
    </xf>
    <xf numFmtId="0" fontId="14" fillId="0" borderId="7" xfId="55" applyFont="1" applyBorder="1" applyAlignment="1">
      <alignment horizontal="left" vertical="center" wrapText="1"/>
    </xf>
    <xf numFmtId="0" fontId="2" fillId="0" borderId="7" xfId="55" applyBorder="1" applyAlignment="1">
      <alignment horizontal="left" vertical="center" wrapText="1"/>
    </xf>
    <xf numFmtId="0" fontId="2" fillId="0" borderId="7" xfId="55" applyBorder="1" applyAlignment="1">
      <alignment vertical="center" wrapText="1"/>
    </xf>
    <xf numFmtId="9" fontId="12" fillId="0" borderId="7" xfId="3" applyFont="1" applyFill="1" applyBorder="1" applyAlignment="1">
      <alignment horizontal="center" vertical="center"/>
    </xf>
    <xf numFmtId="0" fontId="5" fillId="0" borderId="13" xfId="55" applyFont="1" applyBorder="1" applyAlignment="1">
      <alignment horizontal="left" vertical="center" wrapText="1"/>
    </xf>
    <xf numFmtId="180" fontId="2" fillId="0" borderId="24" xfId="57" applyNumberFormat="1" applyBorder="1" applyAlignment="1">
      <alignment horizontal="center" vertical="center"/>
    </xf>
    <xf numFmtId="0" fontId="2" fillId="0" borderId="8" xfId="55" applyBorder="1" applyAlignment="1">
      <alignment horizontal="center" vertical="top"/>
    </xf>
    <xf numFmtId="0" fontId="2" fillId="0" borderId="8" xfId="55" applyBorder="1" applyAlignment="1">
      <alignment horizontal="left" vertical="top" wrapText="1"/>
    </xf>
    <xf numFmtId="0" fontId="12" fillId="0" borderId="8" xfId="0" applyFont="1" applyBorder="1" applyAlignment="1">
      <alignment vertical="center" wrapText="1"/>
    </xf>
    <xf numFmtId="0" fontId="5" fillId="0" borderId="7" xfId="55" applyFont="1" applyBorder="1" applyAlignment="1">
      <alignment horizontal="left" vertical="top" wrapText="1"/>
    </xf>
    <xf numFmtId="181" fontId="5" fillId="0" borderId="25" xfId="51" applyNumberFormat="1" applyFont="1" applyFill="1" applyBorder="1" applyAlignment="1" applyProtection="1">
      <alignment horizontal="center" vertical="center"/>
      <protection locked="0"/>
    </xf>
    <xf numFmtId="0" fontId="5" fillId="0" borderId="7" xfId="0" applyFont="1" applyBorder="1" applyAlignment="1">
      <alignment horizontal="left" vertical="top"/>
    </xf>
    <xf numFmtId="0" fontId="2" fillId="0" borderId="1" xfId="0" applyFont="1" applyBorder="1" applyAlignment="1">
      <alignment horizontal="center" vertical="center"/>
    </xf>
    <xf numFmtId="0" fontId="6" fillId="0" borderId="7" xfId="0" applyFont="1" applyBorder="1" applyAlignment="1">
      <alignment vertical="top"/>
    </xf>
    <xf numFmtId="0" fontId="13" fillId="0" borderId="7" xfId="0" applyFont="1" applyBorder="1" applyAlignment="1">
      <alignment horizontal="left" vertical="top" wrapText="1"/>
    </xf>
    <xf numFmtId="181" fontId="2" fillId="0" borderId="9" xfId="57" applyNumberFormat="1" applyBorder="1" applyAlignment="1">
      <alignment horizontal="center" vertical="top"/>
    </xf>
    <xf numFmtId="0" fontId="5" fillId="0" borderId="10" xfId="55" applyFont="1" applyBorder="1" applyAlignment="1">
      <alignment horizontal="center" vertical="center" wrapText="1"/>
    </xf>
    <xf numFmtId="0" fontId="5" fillId="0" borderId="11" xfId="55" applyFont="1" applyBorder="1" applyAlignment="1">
      <alignment horizontal="center" vertical="center" wrapText="1"/>
    </xf>
    <xf numFmtId="0" fontId="5" fillId="0" borderId="10" xfId="55" applyFont="1" applyBorder="1" applyAlignment="1">
      <alignment horizontal="center" vertical="top" wrapText="1"/>
    </xf>
    <xf numFmtId="0" fontId="5" fillId="0" borderId="26" xfId="55" applyFont="1" applyBorder="1" applyAlignment="1">
      <alignment horizontal="center" vertical="top" wrapText="1"/>
    </xf>
    <xf numFmtId="0" fontId="5" fillId="0" borderId="26" xfId="55" applyFont="1" applyBorder="1" applyAlignment="1">
      <alignment horizontal="center" vertical="center" wrapText="1"/>
    </xf>
    <xf numFmtId="3" fontId="5" fillId="0" borderId="11" xfId="55" applyNumberFormat="1" applyFont="1" applyBorder="1" applyAlignment="1">
      <alignment horizontal="center" vertical="center" wrapText="1"/>
    </xf>
    <xf numFmtId="180" fontId="5" fillId="0" borderId="26" xfId="55" applyNumberFormat="1" applyFont="1" applyBorder="1" applyAlignment="1">
      <alignment horizontal="center" vertical="center" wrapText="1"/>
    </xf>
    <xf numFmtId="0" fontId="5" fillId="0" borderId="7" xfId="55" applyFont="1" applyBorder="1" applyAlignment="1">
      <alignment horizontal="left" vertical="center" wrapText="1"/>
    </xf>
    <xf numFmtId="0" fontId="5" fillId="0" borderId="8" xfId="55" applyFont="1" applyBorder="1" applyAlignment="1">
      <alignment horizontal="center" vertical="center" wrapText="1"/>
    </xf>
    <xf numFmtId="180" fontId="5" fillId="0" borderId="9" xfId="55" applyNumberFormat="1" applyFont="1" applyBorder="1" applyAlignment="1">
      <alignment horizontal="center" vertical="center" wrapText="1"/>
    </xf>
    <xf numFmtId="0" fontId="5" fillId="0" borderId="7" xfId="0" applyFont="1" applyBorder="1" applyAlignment="1">
      <alignment vertical="center" wrapText="1"/>
    </xf>
    <xf numFmtId="2" fontId="2" fillId="0" borderId="7" xfId="57" applyNumberFormat="1" applyBorder="1" applyAlignment="1">
      <alignment horizontal="center" vertical="center"/>
    </xf>
    <xf numFmtId="181" fontId="2" fillId="0" borderId="9" xfId="57" applyNumberFormat="1" applyBorder="1" applyAlignment="1">
      <alignment horizontal="center" vertical="center"/>
    </xf>
    <xf numFmtId="0" fontId="5" fillId="0" borderId="7" xfId="0" applyFont="1" applyBorder="1" applyAlignment="1">
      <alignment vertical="top"/>
    </xf>
    <xf numFmtId="181" fontId="2" fillId="0" borderId="24" xfId="57" applyNumberFormat="1" applyBorder="1" applyAlignment="1">
      <alignment horizontal="center" vertical="center"/>
    </xf>
    <xf numFmtId="0" fontId="12" fillId="0" borderId="7" xfId="0" applyFont="1" applyBorder="1" applyAlignment="1">
      <alignment horizontal="left" wrapText="1"/>
    </xf>
    <xf numFmtId="0" fontId="14" fillId="0" borderId="7" xfId="0" applyFont="1" applyBorder="1" applyAlignment="1">
      <alignment horizontal="left" vertical="top" wrapText="1"/>
    </xf>
    <xf numFmtId="0" fontId="17" fillId="0" borderId="8" xfId="0" applyFont="1" applyBorder="1" applyAlignment="1">
      <alignment horizontal="center" vertical="center"/>
    </xf>
    <xf numFmtId="0" fontId="18" fillId="0" borderId="7" xfId="0" applyFont="1" applyBorder="1" applyAlignment="1">
      <alignment horizontal="center" vertical="center"/>
    </xf>
    <xf numFmtId="181" fontId="17" fillId="0" borderId="7" xfId="1" applyNumberFormat="1" applyFont="1" applyFill="1" applyBorder="1" applyAlignment="1">
      <alignment horizontal="center" vertical="center"/>
    </xf>
    <xf numFmtId="0" fontId="2" fillId="0" borderId="8" xfId="55" applyBorder="1" applyAlignment="1">
      <alignment vertical="top"/>
    </xf>
    <xf numFmtId="0" fontId="17" fillId="0" borderId="7" xfId="0" applyFont="1" applyBorder="1" applyAlignment="1">
      <alignment vertical="center"/>
    </xf>
    <xf numFmtId="181" fontId="17" fillId="0" borderId="24" xfId="1" applyNumberFormat="1" applyFont="1" applyFill="1" applyBorder="1" applyAlignment="1">
      <alignment horizontal="center" vertical="center"/>
    </xf>
    <xf numFmtId="49" fontId="5" fillId="0" borderId="10" xfId="57" applyNumberFormat="1" applyFont="1" applyBorder="1" applyAlignment="1">
      <alignment horizontal="center" vertical="center" wrapText="1"/>
    </xf>
    <xf numFmtId="49" fontId="5" fillId="0" borderId="11" xfId="57" applyNumberFormat="1" applyFont="1" applyBorder="1" applyAlignment="1">
      <alignment horizontal="center" vertical="center" wrapText="1"/>
    </xf>
    <xf numFmtId="49" fontId="5" fillId="0" borderId="11" xfId="57" applyNumberFormat="1" applyFont="1" applyBorder="1" applyAlignment="1">
      <alignment vertical="center" wrapText="1"/>
    </xf>
    <xf numFmtId="49" fontId="5" fillId="0" borderId="12" xfId="57" applyNumberFormat="1" applyFont="1" applyBorder="1" applyAlignment="1">
      <alignment vertical="center" wrapText="1"/>
    </xf>
    <xf numFmtId="181" fontId="5" fillId="0" borderId="25" xfId="50" applyNumberFormat="1" applyFont="1" applyFill="1" applyBorder="1" applyAlignment="1" applyProtection="1">
      <alignment horizontal="center" vertical="center"/>
      <protection locked="0"/>
    </xf>
    <xf numFmtId="0" fontId="5" fillId="0" borderId="0" xfId="0" applyFont="1" applyAlignment="1">
      <alignment horizontal="center" vertical="top" wrapText="1"/>
    </xf>
    <xf numFmtId="0" fontId="2" fillId="0" borderId="6" xfId="61" applyFont="1" applyBorder="1" applyAlignment="1">
      <alignment horizontal="left" vertical="top"/>
    </xf>
    <xf numFmtId="0" fontId="2" fillId="0" borderId="0" xfId="0" applyFont="1" applyAlignment="1">
      <alignment horizontal="justify" vertical="top" wrapText="1"/>
    </xf>
    <xf numFmtId="0" fontId="2" fillId="0" borderId="7" xfId="50" applyNumberFormat="1" applyFill="1" applyBorder="1" applyAlignment="1">
      <alignment horizontal="center" vertical="center"/>
    </xf>
    <xf numFmtId="3" fontId="2" fillId="0" borderId="7" xfId="51" applyNumberFormat="1" applyFill="1" applyBorder="1" applyAlignment="1">
      <alignment horizontal="center" vertical="center"/>
    </xf>
    <xf numFmtId="0" fontId="5" fillId="0" borderId="7" xfId="62" applyFont="1" applyBorder="1" applyAlignment="1">
      <alignment horizontal="left" vertical="top" wrapText="1"/>
    </xf>
    <xf numFmtId="0" fontId="12" fillId="0" borderId="7" xfId="57" applyFont="1" applyBorder="1" applyAlignment="1">
      <alignment horizontal="left" vertical="top"/>
    </xf>
    <xf numFmtId="0" fontId="14" fillId="0" borderId="7" xfId="57" applyFont="1" applyBorder="1" applyAlignment="1">
      <alignment wrapText="1"/>
    </xf>
    <xf numFmtId="0" fontId="12" fillId="0" borderId="7" xfId="57" applyFont="1" applyBorder="1" applyAlignment="1">
      <alignment horizontal="center" vertical="center"/>
    </xf>
    <xf numFmtId="180" fontId="12" fillId="0" borderId="7" xfId="57" applyNumberFormat="1" applyFont="1" applyBorder="1" applyAlignment="1">
      <alignment horizontal="center" vertical="center"/>
    </xf>
    <xf numFmtId="180" fontId="12" fillId="0" borderId="24" xfId="57" applyNumberFormat="1" applyFont="1" applyBorder="1" applyAlignment="1">
      <alignment horizontal="center" vertical="center"/>
    </xf>
    <xf numFmtId="0" fontId="12" fillId="0" borderId="7" xfId="57" applyFont="1" applyBorder="1" applyAlignment="1">
      <alignment vertical="top"/>
    </xf>
    <xf numFmtId="0" fontId="12" fillId="0" borderId="7" xfId="57" applyFont="1" applyBorder="1"/>
    <xf numFmtId="0" fontId="12" fillId="0" borderId="7" xfId="57" applyFont="1" applyBorder="1" applyAlignment="1">
      <alignment wrapText="1"/>
    </xf>
    <xf numFmtId="183" fontId="12" fillId="0" borderId="7" xfId="57" applyNumberFormat="1" applyFont="1" applyBorder="1" applyAlignment="1">
      <alignment horizontal="center" vertical="center"/>
    </xf>
    <xf numFmtId="0" fontId="16" fillId="0" borderId="7" xfId="57" applyFont="1" applyBorder="1" applyAlignment="1">
      <alignment wrapText="1"/>
    </xf>
    <xf numFmtId="1" fontId="12" fillId="0" borderId="7" xfId="57" applyNumberFormat="1" applyFont="1" applyBorder="1" applyAlignment="1">
      <alignment horizontal="center" vertical="center"/>
    </xf>
    <xf numFmtId="0" fontId="12" fillId="0" borderId="0" xfId="57" applyFont="1" applyAlignment="1">
      <alignment vertical="top"/>
    </xf>
    <xf numFmtId="0" fontId="14" fillId="0" borderId="1" xfId="57" applyFont="1" applyBorder="1" applyAlignment="1">
      <alignment wrapText="1"/>
    </xf>
    <xf numFmtId="180" fontId="12" fillId="0" borderId="9" xfId="57" applyNumberFormat="1" applyFont="1" applyBorder="1" applyAlignment="1">
      <alignment horizontal="center" vertical="center"/>
    </xf>
    <xf numFmtId="0" fontId="12" fillId="0" borderId="1" xfId="57" applyFont="1" applyBorder="1" applyAlignment="1">
      <alignment wrapText="1"/>
    </xf>
    <xf numFmtId="0" fontId="14" fillId="0" borderId="1" xfId="62" applyFont="1" applyBorder="1" applyAlignment="1">
      <alignment horizontal="left" vertical="top" wrapText="1"/>
    </xf>
    <xf numFmtId="0" fontId="12" fillId="0" borderId="7" xfId="55" applyFont="1" applyBorder="1" applyAlignment="1">
      <alignment horizontal="center" vertical="center"/>
    </xf>
    <xf numFmtId="3" fontId="12" fillId="0" borderId="7" xfId="50" applyNumberFormat="1" applyFont="1" applyFill="1" applyBorder="1" applyAlignment="1">
      <alignment horizontal="center" vertical="center"/>
    </xf>
    <xf numFmtId="0" fontId="12" fillId="0" borderId="6" xfId="0" applyFont="1" applyBorder="1" applyAlignment="1">
      <alignment horizontal="left" vertical="top" wrapText="1"/>
    </xf>
    <xf numFmtId="0" fontId="12" fillId="0" borderId="1" xfId="62" applyFont="1" applyBorder="1" applyAlignment="1">
      <alignment horizontal="left" vertical="top" wrapText="1"/>
    </xf>
    <xf numFmtId="0" fontId="12" fillId="0" borderId="1" xfId="0" applyFont="1" applyBorder="1" applyAlignment="1">
      <alignment horizontal="justify" vertical="top" wrapText="1"/>
    </xf>
    <xf numFmtId="0" fontId="12" fillId="0" borderId="7" xfId="0" applyFont="1" applyBorder="1" applyAlignment="1">
      <alignment horizontal="center" vertical="center" wrapText="1"/>
    </xf>
    <xf numFmtId="0" fontId="12" fillId="0" borderId="27" xfId="0" applyFont="1" applyBorder="1" applyAlignment="1">
      <alignment horizontal="left" vertical="top" wrapText="1"/>
    </xf>
    <xf numFmtId="0" fontId="12" fillId="0" borderId="0" xfId="55" applyFont="1" applyAlignment="1">
      <alignment horizontal="center" vertical="center"/>
    </xf>
    <xf numFmtId="3" fontId="12" fillId="0" borderId="8" xfId="50" applyNumberFormat="1" applyFont="1" applyFill="1" applyBorder="1" applyAlignment="1">
      <alignment horizontal="center" vertical="center"/>
    </xf>
    <xf numFmtId="0" fontId="12" fillId="0" borderId="7" xfId="0" applyFont="1" applyBorder="1" applyAlignment="1">
      <alignment horizontal="left" vertical="top"/>
    </xf>
    <xf numFmtId="0" fontId="12" fillId="0" borderId="0" xfId="0" applyFont="1" applyAlignment="1">
      <alignment horizontal="left" vertical="top"/>
    </xf>
    <xf numFmtId="0" fontId="5" fillId="0" borderId="28" xfId="55" applyFont="1" applyBorder="1" applyAlignment="1">
      <alignment horizontal="center" vertical="top" wrapText="1"/>
    </xf>
    <xf numFmtId="0" fontId="6" fillId="0" borderId="0" xfId="0" applyFont="1" applyAlignment="1">
      <alignment horizontal="justify" vertical="top" wrapText="1"/>
    </xf>
    <xf numFmtId="0" fontId="5" fillId="0" borderId="7" xfId="0" applyFont="1" applyBorder="1" applyAlignment="1">
      <alignment horizontal="justify" vertical="center" wrapText="1"/>
    </xf>
    <xf numFmtId="0" fontId="0" fillId="0" borderId="0" xfId="0" applyAlignment="1">
      <alignment horizontal="center" vertical="center"/>
    </xf>
    <xf numFmtId="0" fontId="2" fillId="0" borderId="7" xfId="0" applyFont="1" applyBorder="1" applyAlignment="1">
      <alignment horizontal="justify" vertical="center"/>
    </xf>
    <xf numFmtId="0" fontId="2" fillId="0" borderId="7" xfId="0" applyFont="1" applyBorder="1" applyAlignment="1">
      <alignment horizontal="justify" vertical="center" wrapText="1"/>
    </xf>
    <xf numFmtId="49" fontId="14" fillId="0" borderId="7" xfId="0" applyNumberFormat="1" applyFont="1" applyBorder="1" applyAlignment="1">
      <alignment horizontal="left"/>
    </xf>
    <xf numFmtId="0" fontId="12" fillId="0" borderId="7" xfId="0" applyFont="1" applyBorder="1" applyAlignment="1">
      <alignment horizontal="center" vertical="center"/>
    </xf>
    <xf numFmtId="0" fontId="12" fillId="0" borderId="7" xfId="0" applyFont="1" applyBorder="1" applyAlignment="1">
      <alignment horizontal="center"/>
    </xf>
    <xf numFmtId="181" fontId="12" fillId="0" borderId="7" xfId="0" applyNumberFormat="1" applyFont="1" applyBorder="1"/>
    <xf numFmtId="184" fontId="12" fillId="0" borderId="7" xfId="0" applyNumberFormat="1" applyFont="1" applyBorder="1" applyAlignment="1">
      <alignment horizontal="right"/>
    </xf>
    <xf numFmtId="0" fontId="12" fillId="0" borderId="0" xfId="0" applyFont="1" applyAlignment="1">
      <alignment horizontal="center" vertical="center"/>
    </xf>
    <xf numFmtId="184" fontId="12" fillId="0" borderId="8" xfId="0" applyNumberFormat="1" applyFont="1" applyBorder="1" applyAlignment="1">
      <alignment horizontal="right"/>
    </xf>
    <xf numFmtId="0" fontId="12" fillId="0" borderId="8" xfId="0" applyFont="1" applyBorder="1" applyAlignment="1">
      <alignment horizontal="left" vertical="top"/>
    </xf>
    <xf numFmtId="0" fontId="14" fillId="0" borderId="7" xfId="0" applyFont="1" applyBorder="1" applyAlignment="1">
      <alignment horizontal="left"/>
    </xf>
    <xf numFmtId="0" fontId="12" fillId="0" borderId="7" xfId="0" applyFont="1" applyBorder="1" applyAlignment="1">
      <alignment horizontal="left"/>
    </xf>
    <xf numFmtId="0" fontId="2" fillId="0" borderId="7" xfId="0" applyFont="1" applyBorder="1" applyAlignment="1">
      <alignment horizontal="left"/>
    </xf>
    <xf numFmtId="49" fontId="2" fillId="0" borderId="7" xfId="0" applyNumberFormat="1" applyFont="1" applyBorder="1" applyAlignment="1">
      <alignment horizontal="center" vertical="center"/>
    </xf>
    <xf numFmtId="0" fontId="12" fillId="0" borderId="13" xfId="0" applyFont="1" applyBorder="1" applyAlignment="1">
      <alignment vertical="top"/>
    </xf>
    <xf numFmtId="0" fontId="12" fillId="0" borderId="7" xfId="0" applyFont="1" applyBorder="1"/>
    <xf numFmtId="0" fontId="2" fillId="0" borderId="1" xfId="0" applyFont="1" applyBorder="1" applyAlignment="1">
      <alignment horizontal="left" vertical="center" wrapText="1"/>
    </xf>
    <xf numFmtId="180" fontId="12" fillId="0" borderId="8" xfId="57" applyNumberFormat="1" applyFont="1" applyBorder="1" applyAlignment="1">
      <alignment horizontal="center" vertical="center"/>
    </xf>
    <xf numFmtId="181" fontId="5" fillId="0" borderId="5" xfId="52" applyNumberFormat="1" applyFont="1" applyFill="1" applyBorder="1" applyAlignment="1" applyProtection="1">
      <alignment horizontal="center" vertical="center"/>
      <protection locked="0"/>
    </xf>
    <xf numFmtId="0" fontId="14" fillId="0" borderId="28" xfId="55" applyFont="1" applyBorder="1" applyAlignment="1">
      <alignment vertical="top" wrapText="1"/>
    </xf>
    <xf numFmtId="0" fontId="14" fillId="0" borderId="28" xfId="55" applyFont="1" applyBorder="1" applyAlignment="1">
      <alignment vertical="center" wrapText="1"/>
    </xf>
    <xf numFmtId="178" fontId="14" fillId="0" borderId="28" xfId="53" applyFont="1" applyFill="1" applyBorder="1" applyAlignment="1">
      <alignment vertical="center" wrapText="1"/>
    </xf>
    <xf numFmtId="0" fontId="14" fillId="0" borderId="29" xfId="55" applyFont="1" applyBorder="1" applyAlignment="1">
      <alignment vertical="top" wrapText="1"/>
    </xf>
    <xf numFmtId="0" fontId="14" fillId="0" borderId="29" xfId="55" applyFont="1" applyBorder="1" applyAlignment="1">
      <alignment vertical="center" wrapText="1"/>
    </xf>
    <xf numFmtId="178" fontId="14" fillId="0" borderId="29" xfId="53" applyFont="1" applyFill="1" applyBorder="1" applyAlignment="1">
      <alignment vertical="center" wrapText="1"/>
    </xf>
    <xf numFmtId="0" fontId="6" fillId="0" borderId="7" xfId="55" applyFont="1" applyBorder="1" applyAlignment="1">
      <alignment horizontal="left" vertical="top" wrapText="1"/>
    </xf>
    <xf numFmtId="178" fontId="19" fillId="0" borderId="8" xfId="53" applyFont="1" applyFill="1" applyBorder="1" applyAlignment="1">
      <alignment horizontal="left" vertical="top" wrapText="1"/>
    </xf>
    <xf numFmtId="178" fontId="19" fillId="0" borderId="7" xfId="53" applyFont="1" applyFill="1" applyBorder="1" applyAlignment="1">
      <alignment horizontal="left" vertical="top" wrapText="1"/>
    </xf>
    <xf numFmtId="0" fontId="2" fillId="0" borderId="8" xfId="55" applyBorder="1" applyAlignment="1">
      <alignment horizontal="center" vertical="top" wrapText="1"/>
    </xf>
    <xf numFmtId="178" fontId="19" fillId="0" borderId="0" xfId="53" applyFont="1" applyFill="1" applyBorder="1" applyAlignment="1">
      <alignment horizontal="left" vertical="top" wrapText="1"/>
    </xf>
    <xf numFmtId="0" fontId="5" fillId="0" borderId="7" xfId="0" applyFont="1" applyBorder="1" applyAlignment="1">
      <alignment horizontal="center" vertical="top" wrapText="1"/>
    </xf>
    <xf numFmtId="0" fontId="6" fillId="0" borderId="7" xfId="0" applyFont="1" applyBorder="1" applyAlignment="1">
      <alignment horizontal="justify" vertical="top" wrapText="1"/>
    </xf>
    <xf numFmtId="49" fontId="2" fillId="0" borderId="0" xfId="55" applyNumberFormat="1" applyAlignment="1">
      <alignment horizontal="center" vertical="top"/>
    </xf>
    <xf numFmtId="180" fontId="2" fillId="0" borderId="8" xfId="57" applyNumberFormat="1" applyBorder="1" applyAlignment="1">
      <alignment horizontal="center" vertical="center"/>
    </xf>
    <xf numFmtId="180" fontId="2" fillId="0" borderId="0" xfId="57" applyNumberFormat="1" applyAlignment="1">
      <alignment horizontal="center" vertical="center"/>
    </xf>
    <xf numFmtId="0" fontId="6" fillId="0" borderId="1" xfId="55" applyFont="1" applyBorder="1" applyAlignment="1">
      <alignment horizontal="left" vertical="top" wrapText="1"/>
    </xf>
    <xf numFmtId="178" fontId="2" fillId="0" borderId="7" xfId="53" applyFont="1" applyFill="1" applyBorder="1" applyAlignment="1">
      <alignment horizontal="right" vertical="top" wrapText="1"/>
    </xf>
    <xf numFmtId="178" fontId="2" fillId="0" borderId="7" xfId="53" applyFont="1" applyFill="1" applyBorder="1" applyAlignment="1">
      <alignment horizontal="left" vertical="top" wrapText="1"/>
    </xf>
    <xf numFmtId="178" fontId="2" fillId="0" borderId="7" xfId="53" applyFont="1" applyFill="1" applyBorder="1" applyAlignment="1">
      <alignment vertical="center" wrapText="1"/>
    </xf>
    <xf numFmtId="178" fontId="2" fillId="0" borderId="7" xfId="53" applyFont="1" applyFill="1" applyBorder="1" applyAlignment="1">
      <alignment horizontal="right" vertical="center" wrapText="1"/>
    </xf>
    <xf numFmtId="178" fontId="7" fillId="0" borderId="7" xfId="53" applyFont="1" applyFill="1" applyBorder="1" applyAlignment="1">
      <alignment horizontal="right" vertical="center" wrapText="1"/>
    </xf>
    <xf numFmtId="178" fontId="2" fillId="0" borderId="7" xfId="53" applyFont="1" applyFill="1" applyBorder="1" applyAlignment="1">
      <alignment horizontal="left" vertical="center" wrapText="1"/>
    </xf>
    <xf numFmtId="178" fontId="2" fillId="0" borderId="7" xfId="53" applyFont="1" applyFill="1" applyBorder="1" applyAlignment="1">
      <alignment horizontal="right" vertical="center"/>
    </xf>
    <xf numFmtId="178" fontId="2" fillId="0" borderId="7" xfId="53" applyFont="1" applyFill="1" applyBorder="1" applyAlignment="1">
      <alignment horizontal="right" vertical="top"/>
    </xf>
    <xf numFmtId="0" fontId="20" fillId="0" borderId="7" xfId="55" applyFont="1" applyBorder="1" applyAlignment="1">
      <alignment horizontal="left" vertical="top" wrapText="1"/>
    </xf>
    <xf numFmtId="0" fontId="2" fillId="0" borderId="7" xfId="55" applyBorder="1" applyAlignment="1">
      <alignment horizontal="center" wrapText="1"/>
    </xf>
    <xf numFmtId="0" fontId="14" fillId="0" borderId="18" xfId="55" applyFont="1" applyBorder="1" applyAlignment="1">
      <alignment vertical="center"/>
    </xf>
    <xf numFmtId="0" fontId="14" fillId="0" borderId="19" xfId="55" applyFont="1" applyBorder="1" applyAlignment="1">
      <alignment vertical="center"/>
    </xf>
    <xf numFmtId="0" fontId="14" fillId="0" borderId="20" xfId="55" applyFont="1" applyBorder="1" applyAlignment="1">
      <alignment vertical="center"/>
    </xf>
    <xf numFmtId="178" fontId="14" fillId="0" borderId="30" xfId="53" applyFont="1" applyFill="1" applyBorder="1" applyAlignment="1">
      <alignment horizontal="center" vertical="center"/>
    </xf>
    <xf numFmtId="0" fontId="14" fillId="0" borderId="31" xfId="0" applyFont="1" applyBorder="1" applyAlignment="1">
      <alignment vertical="top" wrapText="1"/>
    </xf>
    <xf numFmtId="0" fontId="14" fillId="0" borderId="31" xfId="0" applyFont="1" applyBorder="1" applyAlignment="1">
      <alignment vertical="center" wrapText="1"/>
    </xf>
    <xf numFmtId="178" fontId="14" fillId="0" borderId="31" xfId="53" applyFont="1" applyFill="1" applyBorder="1" applyAlignment="1">
      <alignment vertical="center" wrapText="1"/>
    </xf>
    <xf numFmtId="0" fontId="14" fillId="0" borderId="29" xfId="0" applyFont="1" applyBorder="1" applyAlignment="1">
      <alignment vertical="top" wrapText="1"/>
    </xf>
    <xf numFmtId="0" fontId="14" fillId="0" borderId="29" xfId="0" applyFont="1" applyBorder="1" applyAlignment="1">
      <alignment vertical="center" wrapText="1"/>
    </xf>
    <xf numFmtId="0" fontId="2" fillId="0" borderId="1" xfId="55" applyBorder="1" applyAlignment="1">
      <alignment horizontal="center" vertical="top" wrapText="1"/>
    </xf>
    <xf numFmtId="0" fontId="2" fillId="0" borderId="1" xfId="55" applyBorder="1" applyAlignment="1">
      <alignment horizontal="left" vertical="top" wrapText="1"/>
    </xf>
    <xf numFmtId="0" fontId="20" fillId="0" borderId="1" xfId="55" applyFont="1" applyBorder="1" applyAlignment="1">
      <alignment horizontal="left" vertical="top" wrapText="1"/>
    </xf>
    <xf numFmtId="0" fontId="20" fillId="0" borderId="7" xfId="0" applyFont="1" applyBorder="1" applyAlignment="1">
      <alignment horizontal="left" vertical="top" wrapText="1"/>
    </xf>
    <xf numFmtId="178" fontId="2" fillId="0" borderId="30" xfId="53" applyFont="1" applyFill="1" applyBorder="1" applyAlignment="1">
      <alignment horizontal="right" vertical="top" wrapText="1"/>
    </xf>
    <xf numFmtId="0" fontId="21" fillId="0" borderId="32" xfId="0" applyFont="1" applyBorder="1" applyAlignment="1">
      <alignment vertical="top"/>
    </xf>
    <xf numFmtId="0" fontId="21" fillId="0" borderId="33" xfId="0" applyFont="1" applyBorder="1" applyAlignment="1">
      <alignment vertical="center"/>
    </xf>
    <xf numFmtId="3" fontId="2" fillId="0" borderId="33" xfId="55" applyNumberFormat="1" applyBorder="1" applyAlignment="1">
      <alignment horizontal="center" vertical="top"/>
    </xf>
    <xf numFmtId="3" fontId="2" fillId="0" borderId="34" xfId="55" applyNumberFormat="1" applyBorder="1" applyAlignment="1">
      <alignment horizontal="center" vertical="top"/>
    </xf>
    <xf numFmtId="0" fontId="21" fillId="0" borderId="35" xfId="0" applyFont="1" applyBorder="1" applyAlignment="1">
      <alignment vertical="center"/>
    </xf>
    <xf numFmtId="0" fontId="21" fillId="0" borderId="21" xfId="0" applyFont="1" applyBorder="1" applyAlignment="1">
      <alignment vertical="center"/>
    </xf>
    <xf numFmtId="0" fontId="21" fillId="0" borderId="36" xfId="0" applyFont="1" applyBorder="1" applyAlignment="1">
      <alignment vertical="center"/>
    </xf>
    <xf numFmtId="0" fontId="21" fillId="0" borderId="37" xfId="0" applyFont="1" applyBorder="1" applyAlignment="1">
      <alignment vertical="center"/>
    </xf>
    <xf numFmtId="0" fontId="21" fillId="0" borderId="38" xfId="0" applyFont="1" applyBorder="1" applyAlignment="1">
      <alignment vertical="center"/>
    </xf>
    <xf numFmtId="0" fontId="21" fillId="0" borderId="39" xfId="0" applyFont="1" applyBorder="1" applyAlignment="1">
      <alignment vertical="center"/>
    </xf>
    <xf numFmtId="0" fontId="21" fillId="0" borderId="40" xfId="0" applyFont="1" applyBorder="1" applyAlignment="1">
      <alignment horizontal="center" vertical="top"/>
    </xf>
    <xf numFmtId="0" fontId="21" fillId="0" borderId="30" xfId="0" applyFont="1" applyBorder="1" applyAlignment="1">
      <alignment horizontal="left" vertical="center"/>
    </xf>
    <xf numFmtId="0" fontId="21" fillId="0" borderId="18" xfId="0" applyFont="1" applyBorder="1" applyAlignment="1">
      <alignment vertical="center"/>
    </xf>
    <xf numFmtId="0" fontId="21" fillId="0" borderId="19" xfId="0" applyFont="1" applyBorder="1" applyAlignment="1">
      <alignment vertical="center"/>
    </xf>
    <xf numFmtId="0" fontId="21" fillId="0" borderId="41" xfId="0" applyFont="1" applyBorder="1" applyAlignment="1">
      <alignment vertical="center"/>
    </xf>
    <xf numFmtId="0" fontId="0" fillId="0" borderId="40" xfId="0" applyBorder="1" applyAlignment="1">
      <alignment horizontal="center" vertical="top"/>
    </xf>
    <xf numFmtId="0" fontId="22" fillId="0" borderId="30" xfId="0" applyFont="1" applyBorder="1" applyAlignment="1">
      <alignment horizontal="left" vertical="center"/>
    </xf>
    <xf numFmtId="185" fontId="0" fillId="0" borderId="18" xfId="0" applyNumberFormat="1" applyBorder="1" applyAlignment="1">
      <alignment vertical="center"/>
    </xf>
    <xf numFmtId="185" fontId="0" fillId="0" borderId="19" xfId="0" applyNumberFormat="1" applyBorder="1" applyAlignment="1">
      <alignment vertical="center"/>
    </xf>
    <xf numFmtId="185" fontId="0" fillId="0" borderId="41" xfId="0" applyNumberFormat="1" applyBorder="1" applyAlignment="1">
      <alignment vertical="center"/>
    </xf>
    <xf numFmtId="0" fontId="22" fillId="0" borderId="40" xfId="0" applyFont="1" applyBorder="1" applyAlignment="1">
      <alignment horizontal="center" vertical="top"/>
    </xf>
    <xf numFmtId="0" fontId="0" fillId="0" borderId="30" xfId="0" applyBorder="1" applyAlignment="1">
      <alignment horizontal="left" vertical="center"/>
    </xf>
    <xf numFmtId="0" fontId="23" fillId="0" borderId="42" xfId="0" applyFont="1" applyBorder="1" applyAlignment="1">
      <alignment vertical="center" wrapText="1"/>
    </xf>
    <xf numFmtId="0" fontId="23" fillId="0" borderId="21" xfId="0" applyFont="1" applyBorder="1" applyAlignment="1">
      <alignment vertical="center" wrapText="1"/>
    </xf>
    <xf numFmtId="0" fontId="23" fillId="0" borderId="36" xfId="0" applyFont="1" applyBorder="1" applyAlignment="1">
      <alignment vertical="center" wrapText="1"/>
    </xf>
    <xf numFmtId="0" fontId="23" fillId="0" borderId="40" xfId="0" applyFont="1" applyBorder="1" applyAlignment="1">
      <alignment vertical="top"/>
    </xf>
    <xf numFmtId="0" fontId="23" fillId="0" borderId="43" xfId="0" applyFont="1" applyBorder="1" applyAlignment="1">
      <alignment vertical="center" wrapText="1"/>
    </xf>
    <xf numFmtId="0" fontId="23" fillId="0" borderId="38" xfId="0" applyFont="1" applyBorder="1" applyAlignment="1">
      <alignment vertical="center" wrapText="1"/>
    </xf>
    <xf numFmtId="0" fontId="23" fillId="0" borderId="39" xfId="0" applyFont="1" applyBorder="1" applyAlignment="1">
      <alignment vertical="center" wrapText="1"/>
    </xf>
    <xf numFmtId="0" fontId="23" fillId="0" borderId="30" xfId="0" applyFont="1" applyBorder="1" applyAlignment="1">
      <alignment horizontal="left" vertical="center" indent="1"/>
    </xf>
    <xf numFmtId="185" fontId="21" fillId="0" borderId="18" xfId="0" applyNumberFormat="1" applyFont="1" applyBorder="1" applyAlignment="1">
      <alignment vertical="center"/>
    </xf>
    <xf numFmtId="185" fontId="21" fillId="0" borderId="19" xfId="0" applyNumberFormat="1" applyFont="1" applyBorder="1" applyAlignment="1">
      <alignment vertical="center"/>
    </xf>
    <xf numFmtId="185" fontId="21" fillId="0" borderId="41" xfId="0" applyNumberFormat="1" applyFont="1" applyBorder="1" applyAlignment="1">
      <alignment vertical="center"/>
    </xf>
    <xf numFmtId="0" fontId="22" fillId="0" borderId="30" xfId="0" applyFont="1" applyBorder="1" applyAlignment="1">
      <alignment horizontal="left" vertical="center" indent="1"/>
    </xf>
    <xf numFmtId="0" fontId="22" fillId="0" borderId="44" xfId="0" applyFont="1" applyBorder="1" applyAlignment="1">
      <alignment horizontal="center" vertical="top"/>
    </xf>
    <xf numFmtId="0" fontId="23" fillId="0" borderId="45" xfId="0" applyFont="1" applyBorder="1" applyAlignment="1">
      <alignment horizontal="left" vertical="center" indent="1"/>
    </xf>
    <xf numFmtId="185" fontId="21" fillId="0" borderId="46" xfId="0" applyNumberFormat="1" applyFont="1" applyBorder="1" applyAlignment="1">
      <alignment vertical="center"/>
    </xf>
    <xf numFmtId="185" fontId="21" fillId="0" borderId="47" xfId="0" applyNumberFormat="1" applyFont="1" applyBorder="1" applyAlignment="1">
      <alignment vertical="center"/>
    </xf>
    <xf numFmtId="185" fontId="21" fillId="0" borderId="48" xfId="0" applyNumberFormat="1" applyFont="1" applyBorder="1" applyAlignment="1">
      <alignment vertical="center"/>
    </xf>
    <xf numFmtId="0" fontId="2" fillId="0" borderId="7" xfId="0" applyFont="1" applyBorder="1" applyAlignment="1" quotePrefix="1">
      <alignment horizontal="left" vertical="top" wrapText="1"/>
    </xf>
    <xf numFmtId="0" fontId="12" fillId="0" borderId="7" xfId="55" applyFont="1" applyBorder="1" applyAlignment="1" quotePrefix="1">
      <alignment horizontal="left" vertical="top"/>
    </xf>
  </cellXfs>
  <cellStyles count="63">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Comma 2 2" xfId="50"/>
    <cellStyle name="Comma 3" xfId="51"/>
    <cellStyle name="Comma 3 2" xfId="52"/>
    <cellStyle name="Currency 2" xfId="53"/>
    <cellStyle name="Normal 11" xfId="54"/>
    <cellStyle name="Normal 2" xfId="55"/>
    <cellStyle name="Normal 2 2" xfId="56"/>
    <cellStyle name="Normal 3" xfId="57"/>
    <cellStyle name="Normal 3 2" xfId="58"/>
    <cellStyle name="Normal 5" xfId="59"/>
    <cellStyle name="Normal 7" xfId="60"/>
    <cellStyle name="Normal_20019-SECTION-2" xfId="61"/>
    <cellStyle name="Normal_225880 Bill of Quantities-Evaluation-R2" xfId="62"/>
  </cellStyles>
  <tableStyles count="0" defaultTableStyle="TableStyleMedium2" defaultPivotStyle="PivotStyleMedium9"/>
  <colors>
    <mruColors>
      <color rgb="00FF191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5983"/>
  <sheetViews>
    <sheetView tabSelected="1" view="pageBreakPreview" zoomScalePageLayoutView="55" zoomScaleNormal="100" topLeftCell="A291" workbookViewId="0">
      <selection activeCell="C415" sqref="C415"/>
    </sheetView>
  </sheetViews>
  <sheetFormatPr defaultColWidth="9.11111111111111" defaultRowHeight="13.2"/>
  <cols>
    <col min="1" max="1" width="12" style="3" customWidth="1"/>
    <col min="2" max="2" width="17.8888888888889" style="4" customWidth="1"/>
    <col min="3" max="3" width="56.5555555555556" style="4" customWidth="1"/>
    <col min="4" max="4" width="11.6666666666667" style="5" customWidth="1"/>
    <col min="5" max="5" width="10.1111111111111" style="6" customWidth="1"/>
    <col min="6" max="6" width="14.5555555555556" style="6" customWidth="1"/>
    <col min="7" max="7" width="16.5555555555556" style="7" customWidth="1"/>
    <col min="8" max="8" width="39.6666666666667" style="2" customWidth="1"/>
    <col min="9" max="11" width="18.3333333333333" style="2" customWidth="1"/>
    <col min="12" max="13" width="18.1111111111111" style="2" customWidth="1"/>
    <col min="14" max="16384" width="9.11111111111111" style="8"/>
  </cols>
  <sheetData>
    <row r="1" customHeight="1" spans="1:7">
      <c r="A1" s="9" t="s">
        <v>0</v>
      </c>
      <c r="B1" s="9"/>
      <c r="C1" s="9"/>
      <c r="D1" s="9"/>
      <c r="E1" s="9"/>
      <c r="F1" s="9"/>
      <c r="G1" s="9"/>
    </row>
    <row r="2" customHeight="1" spans="1:7">
      <c r="A2" s="9"/>
      <c r="B2" s="9"/>
      <c r="C2" s="9"/>
      <c r="D2" s="9"/>
      <c r="E2" s="9"/>
      <c r="F2" s="9"/>
      <c r="G2" s="9"/>
    </row>
    <row r="3" customHeight="1" spans="1:7">
      <c r="A3" s="9"/>
      <c r="B3" s="9"/>
      <c r="C3" s="9"/>
      <c r="D3" s="9"/>
      <c r="E3" s="9"/>
      <c r="F3" s="9"/>
      <c r="G3" s="9"/>
    </row>
    <row r="4" customHeight="1" spans="1:7">
      <c r="A4" s="9"/>
      <c r="B4" s="9"/>
      <c r="C4" s="9"/>
      <c r="D4" s="9"/>
      <c r="E4" s="9"/>
      <c r="F4" s="9"/>
      <c r="G4" s="9"/>
    </row>
    <row r="5" customHeight="1" spans="1:7">
      <c r="A5" s="9"/>
      <c r="B5" s="9"/>
      <c r="C5" s="9"/>
      <c r="D5" s="9"/>
      <c r="E5" s="9"/>
      <c r="F5" s="9"/>
      <c r="G5" s="9"/>
    </row>
    <row r="6" customHeight="1" spans="1:7">
      <c r="A6" s="9"/>
      <c r="B6" s="9"/>
      <c r="C6" s="9"/>
      <c r="D6" s="9"/>
      <c r="E6" s="9"/>
      <c r="F6" s="9"/>
      <c r="G6" s="9"/>
    </row>
    <row r="7" customHeight="1" spans="1:7">
      <c r="A7" s="9"/>
      <c r="B7" s="9"/>
      <c r="C7" s="9"/>
      <c r="D7" s="9"/>
      <c r="E7" s="9"/>
      <c r="F7" s="9"/>
      <c r="G7" s="9"/>
    </row>
    <row r="8" customHeight="1" spans="1:7">
      <c r="A8" s="9"/>
      <c r="B8" s="9"/>
      <c r="C8" s="9"/>
      <c r="D8" s="9"/>
      <c r="E8" s="9"/>
      <c r="F8" s="9"/>
      <c r="G8" s="9"/>
    </row>
    <row r="9" customHeight="1" spans="1:7">
      <c r="A9" s="9"/>
      <c r="B9" s="9"/>
      <c r="C9" s="9"/>
      <c r="D9" s="9"/>
      <c r="E9" s="9"/>
      <c r="F9" s="9"/>
      <c r="G9" s="9"/>
    </row>
    <row r="10" customHeight="1" spans="1:7">
      <c r="A10" s="9"/>
      <c r="B10" s="9"/>
      <c r="C10" s="9"/>
      <c r="D10" s="9"/>
      <c r="E10" s="9"/>
      <c r="F10" s="9"/>
      <c r="G10" s="9"/>
    </row>
    <row r="11" customHeight="1" spans="1:7">
      <c r="A11" s="9"/>
      <c r="B11" s="9"/>
      <c r="C11" s="9"/>
      <c r="D11" s="9"/>
      <c r="E11" s="9"/>
      <c r="F11" s="9"/>
      <c r="G11" s="9"/>
    </row>
    <row r="12" customHeight="1" spans="1:7">
      <c r="A12" s="9"/>
      <c r="B12" s="9"/>
      <c r="C12" s="9"/>
      <c r="D12" s="9"/>
      <c r="E12" s="9"/>
      <c r="F12" s="9"/>
      <c r="G12" s="9"/>
    </row>
    <row r="13" customHeight="1" spans="1:7">
      <c r="A13" s="9"/>
      <c r="B13" s="9"/>
      <c r="C13" s="9"/>
      <c r="D13" s="9"/>
      <c r="E13" s="9"/>
      <c r="F13" s="9"/>
      <c r="G13" s="9"/>
    </row>
    <row r="14" customHeight="1" spans="1:7">
      <c r="A14" s="9"/>
      <c r="B14" s="9"/>
      <c r="C14" s="9"/>
      <c r="D14" s="9"/>
      <c r="E14" s="9"/>
      <c r="F14" s="9"/>
      <c r="G14" s="9"/>
    </row>
    <row r="15" customHeight="1" spans="1:7">
      <c r="A15" s="9"/>
      <c r="B15" s="9"/>
      <c r="C15" s="9"/>
      <c r="D15" s="9"/>
      <c r="E15" s="9"/>
      <c r="F15" s="9"/>
      <c r="G15" s="9"/>
    </row>
    <row r="16" customHeight="1" spans="1:7">
      <c r="A16" s="9"/>
      <c r="B16" s="9"/>
      <c r="C16" s="9"/>
      <c r="D16" s="9"/>
      <c r="E16" s="9"/>
      <c r="F16" s="9"/>
      <c r="G16" s="9"/>
    </row>
    <row r="17" customHeight="1" spans="1:7">
      <c r="A17" s="9"/>
      <c r="B17" s="9"/>
      <c r="C17" s="9"/>
      <c r="D17" s="9"/>
      <c r="E17" s="9"/>
      <c r="F17" s="9"/>
      <c r="G17" s="9"/>
    </row>
    <row r="18" customHeight="1" spans="1:7">
      <c r="A18" s="9"/>
      <c r="B18" s="9"/>
      <c r="C18" s="9"/>
      <c r="D18" s="9"/>
      <c r="E18" s="9"/>
      <c r="F18" s="9"/>
      <c r="G18" s="9"/>
    </row>
    <row r="19" customHeight="1" spans="1:7">
      <c r="A19" s="9"/>
      <c r="B19" s="9"/>
      <c r="C19" s="9"/>
      <c r="D19" s="9"/>
      <c r="E19" s="9"/>
      <c r="F19" s="9"/>
      <c r="G19" s="9"/>
    </row>
    <row r="20" customHeight="1" spans="1:7">
      <c r="A20" s="9"/>
      <c r="B20" s="9"/>
      <c r="C20" s="9"/>
      <c r="D20" s="9"/>
      <c r="E20" s="9"/>
      <c r="F20" s="9"/>
      <c r="G20" s="9"/>
    </row>
    <row r="21" customHeight="1" spans="1:7">
      <c r="A21" s="9"/>
      <c r="B21" s="9"/>
      <c r="C21" s="9"/>
      <c r="D21" s="9"/>
      <c r="E21" s="9"/>
      <c r="F21" s="9"/>
      <c r="G21" s="9"/>
    </row>
    <row r="22" customHeight="1" spans="1:7">
      <c r="A22" s="9"/>
      <c r="B22" s="9"/>
      <c r="C22" s="9"/>
      <c r="D22" s="9"/>
      <c r="E22" s="9"/>
      <c r="F22" s="9"/>
      <c r="G22" s="9"/>
    </row>
    <row r="23" customHeight="1" spans="1:7">
      <c r="A23" s="9"/>
      <c r="B23" s="9"/>
      <c r="C23" s="9"/>
      <c r="D23" s="9"/>
      <c r="E23" s="9"/>
      <c r="F23" s="9"/>
      <c r="G23" s="9"/>
    </row>
    <row r="24" customHeight="1" spans="1:7">
      <c r="A24" s="9"/>
      <c r="B24" s="9"/>
      <c r="C24" s="9"/>
      <c r="D24" s="9"/>
      <c r="E24" s="9"/>
      <c r="F24" s="9"/>
      <c r="G24" s="9"/>
    </row>
    <row r="25" customHeight="1" spans="1:7">
      <c r="A25" s="9"/>
      <c r="B25" s="9"/>
      <c r="C25" s="9"/>
      <c r="D25" s="9"/>
      <c r="E25" s="9"/>
      <c r="F25" s="9"/>
      <c r="G25" s="9"/>
    </row>
    <row r="26" customHeight="1" spans="1:7">
      <c r="A26" s="9"/>
      <c r="B26" s="9"/>
      <c r="C26" s="9"/>
      <c r="D26" s="9"/>
      <c r="E26" s="9"/>
      <c r="F26" s="9"/>
      <c r="G26" s="9"/>
    </row>
    <row r="27" customHeight="1" spans="1:7">
      <c r="A27" s="9"/>
      <c r="B27" s="9"/>
      <c r="C27" s="9"/>
      <c r="D27" s="9"/>
      <c r="E27" s="9"/>
      <c r="F27" s="9"/>
      <c r="G27" s="9"/>
    </row>
    <row r="28" customHeight="1" spans="1:7">
      <c r="A28" s="9"/>
      <c r="B28" s="9"/>
      <c r="C28" s="9"/>
      <c r="D28" s="9"/>
      <c r="E28" s="9"/>
      <c r="F28" s="9"/>
      <c r="G28" s="9"/>
    </row>
    <row r="29" customHeight="1" spans="1:7">
      <c r="A29" s="9"/>
      <c r="B29" s="9"/>
      <c r="C29" s="9"/>
      <c r="D29" s="9"/>
      <c r="E29" s="9"/>
      <c r="F29" s="9"/>
      <c r="G29" s="9"/>
    </row>
    <row r="30" customHeight="1" spans="1:7">
      <c r="A30" s="9"/>
      <c r="B30" s="9"/>
      <c r="C30" s="9"/>
      <c r="D30" s="9"/>
      <c r="E30" s="9"/>
      <c r="F30" s="9"/>
      <c r="G30" s="9"/>
    </row>
    <row r="31" customHeight="1" spans="1:7">
      <c r="A31" s="9"/>
      <c r="B31" s="9"/>
      <c r="C31" s="9"/>
      <c r="D31" s="9"/>
      <c r="E31" s="9"/>
      <c r="F31" s="9"/>
      <c r="G31" s="9"/>
    </row>
    <row r="32" customHeight="1" spans="1:7">
      <c r="A32" s="9"/>
      <c r="B32" s="9"/>
      <c r="C32" s="9"/>
      <c r="D32" s="9"/>
      <c r="E32" s="9"/>
      <c r="F32" s="9"/>
      <c r="G32" s="9"/>
    </row>
    <row r="33" customHeight="1" spans="1:7">
      <c r="A33" s="9"/>
      <c r="B33" s="9"/>
      <c r="C33" s="9"/>
      <c r="D33" s="9"/>
      <c r="E33" s="9"/>
      <c r="F33" s="9"/>
      <c r="G33" s="9"/>
    </row>
    <row r="34" customHeight="1" spans="1:7">
      <c r="A34" s="9"/>
      <c r="B34" s="9"/>
      <c r="C34" s="9"/>
      <c r="D34" s="9"/>
      <c r="E34" s="9"/>
      <c r="F34" s="9"/>
      <c r="G34" s="9"/>
    </row>
    <row r="35" customHeight="1" spans="1:7">
      <c r="A35" s="9"/>
      <c r="B35" s="9"/>
      <c r="C35" s="9"/>
      <c r="D35" s="9"/>
      <c r="E35" s="9"/>
      <c r="F35" s="9"/>
      <c r="G35" s="9"/>
    </row>
    <row r="36" customHeight="1" spans="1:7">
      <c r="A36" s="9"/>
      <c r="B36" s="9"/>
      <c r="C36" s="9"/>
      <c r="D36" s="9"/>
      <c r="E36" s="9"/>
      <c r="F36" s="9"/>
      <c r="G36" s="9"/>
    </row>
    <row r="37" customHeight="1" spans="1:7">
      <c r="A37" s="9"/>
      <c r="B37" s="9"/>
      <c r="C37" s="9"/>
      <c r="D37" s="9"/>
      <c r="E37" s="9"/>
      <c r="F37" s="9"/>
      <c r="G37" s="9"/>
    </row>
    <row r="38" customHeight="1" spans="1:7">
      <c r="A38" s="9"/>
      <c r="B38" s="9"/>
      <c r="C38" s="9"/>
      <c r="D38" s="9"/>
      <c r="E38" s="9"/>
      <c r="F38" s="9"/>
      <c r="G38" s="9"/>
    </row>
    <row r="39" customHeight="1" spans="1:7">
      <c r="A39" s="9"/>
      <c r="B39" s="9"/>
      <c r="C39" s="9"/>
      <c r="D39" s="9"/>
      <c r="E39" s="9"/>
      <c r="F39" s="9"/>
      <c r="G39" s="9"/>
    </row>
    <row r="40" customHeight="1" spans="1:7">
      <c r="A40" s="9"/>
      <c r="B40" s="9"/>
      <c r="C40" s="9"/>
      <c r="D40" s="9"/>
      <c r="E40" s="9"/>
      <c r="F40" s="9"/>
      <c r="G40" s="9"/>
    </row>
    <row r="41" customHeight="1" spans="1:7">
      <c r="A41" s="9"/>
      <c r="B41" s="9"/>
      <c r="C41" s="9"/>
      <c r="D41" s="9"/>
      <c r="E41" s="9"/>
      <c r="F41" s="9"/>
      <c r="G41" s="9"/>
    </row>
    <row r="42" customHeight="1" spans="1:7">
      <c r="A42" s="9"/>
      <c r="B42" s="9"/>
      <c r="C42" s="9"/>
      <c r="D42" s="9"/>
      <c r="E42" s="9"/>
      <c r="F42" s="9"/>
      <c r="G42" s="9"/>
    </row>
    <row r="43" customHeight="1" spans="1:7">
      <c r="A43" s="9"/>
      <c r="B43" s="9"/>
      <c r="C43" s="9"/>
      <c r="D43" s="9"/>
      <c r="E43" s="9"/>
      <c r="F43" s="9"/>
      <c r="G43" s="9"/>
    </row>
    <row r="44" customHeight="1" spans="1:7">
      <c r="A44" s="9"/>
      <c r="B44" s="9"/>
      <c r="C44" s="9"/>
      <c r="D44" s="9"/>
      <c r="E44" s="9"/>
      <c r="F44" s="9"/>
      <c r="G44" s="9"/>
    </row>
    <row r="45" customHeight="1" spans="1:7">
      <c r="A45" s="9"/>
      <c r="B45" s="9"/>
      <c r="C45" s="9"/>
      <c r="D45" s="9"/>
      <c r="E45" s="9"/>
      <c r="F45" s="9"/>
      <c r="G45" s="9"/>
    </row>
    <row r="46" customHeight="1" spans="1:7">
      <c r="A46" s="9"/>
      <c r="B46" s="9"/>
      <c r="C46" s="9"/>
      <c r="D46" s="9"/>
      <c r="E46" s="9"/>
      <c r="F46" s="9"/>
      <c r="G46" s="9"/>
    </row>
    <row r="47" customHeight="1" spans="1:7">
      <c r="A47" s="9"/>
      <c r="B47" s="9"/>
      <c r="C47" s="9"/>
      <c r="D47" s="9"/>
      <c r="E47" s="9"/>
      <c r="F47" s="9"/>
      <c r="G47" s="9"/>
    </row>
    <row r="48" customHeight="1" spans="1:7">
      <c r="A48" s="9"/>
      <c r="B48" s="9"/>
      <c r="C48" s="9"/>
      <c r="D48" s="9"/>
      <c r="E48" s="9"/>
      <c r="F48" s="9"/>
      <c r="G48" s="9"/>
    </row>
    <row r="49" customHeight="1" spans="1:7">
      <c r="A49" s="9"/>
      <c r="B49" s="9"/>
      <c r="C49" s="9"/>
      <c r="D49" s="9"/>
      <c r="E49" s="9"/>
      <c r="F49" s="9"/>
      <c r="G49" s="9"/>
    </row>
    <row r="50" customHeight="1" spans="1:7">
      <c r="A50" s="9"/>
      <c r="B50" s="9"/>
      <c r="C50" s="9"/>
      <c r="D50" s="9"/>
      <c r="E50" s="9"/>
      <c r="F50" s="9"/>
      <c r="G50" s="9"/>
    </row>
    <row r="51" customHeight="1" spans="1:7">
      <c r="A51" s="9"/>
      <c r="B51" s="9"/>
      <c r="C51" s="9"/>
      <c r="D51" s="9"/>
      <c r="E51" s="9"/>
      <c r="F51" s="9"/>
      <c r="G51" s="9"/>
    </row>
    <row r="52" customHeight="1" spans="1:7">
      <c r="A52" s="9"/>
      <c r="B52" s="9"/>
      <c r="C52" s="9"/>
      <c r="D52" s="9"/>
      <c r="E52" s="9"/>
      <c r="F52" s="9"/>
      <c r="G52" s="9"/>
    </row>
    <row r="53" customHeight="1" spans="1:7">
      <c r="A53" s="9"/>
      <c r="B53" s="9"/>
      <c r="C53" s="9"/>
      <c r="D53" s="9"/>
      <c r="E53" s="9"/>
      <c r="F53" s="9"/>
      <c r="G53" s="9"/>
    </row>
    <row r="54" customHeight="1" spans="1:7">
      <c r="A54" s="9"/>
      <c r="B54" s="9"/>
      <c r="C54" s="9"/>
      <c r="D54" s="9"/>
      <c r="E54" s="9"/>
      <c r="F54" s="9"/>
      <c r="G54" s="9"/>
    </row>
    <row r="55" customHeight="1" spans="1:7">
      <c r="A55" s="9"/>
      <c r="B55" s="9"/>
      <c r="C55" s="9"/>
      <c r="D55" s="9"/>
      <c r="E55" s="9"/>
      <c r="F55" s="9"/>
      <c r="G55" s="9"/>
    </row>
    <row r="56" customHeight="1" spans="1:7">
      <c r="A56" s="9"/>
      <c r="B56" s="9"/>
      <c r="C56" s="9"/>
      <c r="D56" s="9"/>
      <c r="E56" s="9"/>
      <c r="F56" s="9"/>
      <c r="G56" s="9"/>
    </row>
    <row r="57" customHeight="1" spans="1:7">
      <c r="A57" s="9"/>
      <c r="B57" s="9"/>
      <c r="C57" s="9"/>
      <c r="D57" s="9"/>
      <c r="E57" s="9"/>
      <c r="F57" s="9"/>
      <c r="G57" s="9"/>
    </row>
    <row r="58" customHeight="1" spans="1:7">
      <c r="A58" s="9"/>
      <c r="B58" s="9"/>
      <c r="C58" s="9"/>
      <c r="D58" s="9"/>
      <c r="E58" s="9"/>
      <c r="F58" s="9"/>
      <c r="G58" s="9"/>
    </row>
    <row r="59" customHeight="1" spans="1:7">
      <c r="A59" s="9"/>
      <c r="B59" s="9"/>
      <c r="C59" s="9"/>
      <c r="D59" s="9"/>
      <c r="E59" s="9"/>
      <c r="F59" s="9"/>
      <c r="G59" s="9"/>
    </row>
    <row r="60" customHeight="1" spans="1:7">
      <c r="A60" s="9"/>
      <c r="B60" s="9"/>
      <c r="C60" s="9"/>
      <c r="D60" s="9"/>
      <c r="E60" s="9"/>
      <c r="F60" s="9"/>
      <c r="G60" s="9"/>
    </row>
    <row r="61" customHeight="1" spans="1:7">
      <c r="A61" s="9"/>
      <c r="B61" s="9"/>
      <c r="C61" s="9"/>
      <c r="D61" s="9"/>
      <c r="E61" s="9"/>
      <c r="F61" s="9"/>
      <c r="G61" s="9"/>
    </row>
    <row r="62" customHeight="1" spans="1:7">
      <c r="A62" s="9"/>
      <c r="B62" s="9"/>
      <c r="C62" s="9"/>
      <c r="D62" s="9"/>
      <c r="E62" s="9"/>
      <c r="F62" s="9"/>
      <c r="G62" s="9"/>
    </row>
    <row r="63" customHeight="1" spans="1:7">
      <c r="A63" s="9"/>
      <c r="B63" s="9"/>
      <c r="C63" s="9"/>
      <c r="D63" s="9"/>
      <c r="E63" s="9"/>
      <c r="F63" s="9"/>
      <c r="G63" s="9"/>
    </row>
    <row r="64" customHeight="1" spans="1:7">
      <c r="A64" s="9"/>
      <c r="B64" s="9"/>
      <c r="C64" s="9"/>
      <c r="D64" s="9"/>
      <c r="E64" s="9"/>
      <c r="F64" s="9"/>
      <c r="G64" s="9"/>
    </row>
    <row r="65" customHeight="1" spans="1:7">
      <c r="A65" s="9"/>
      <c r="B65" s="9"/>
      <c r="C65" s="9"/>
      <c r="D65" s="9"/>
      <c r="E65" s="9"/>
      <c r="F65" s="9"/>
      <c r="G65" s="9"/>
    </row>
    <row r="66" customHeight="1" spans="1:7">
      <c r="A66" s="9"/>
      <c r="B66" s="9"/>
      <c r="C66" s="9"/>
      <c r="D66" s="9"/>
      <c r="E66" s="9"/>
      <c r="F66" s="9"/>
      <c r="G66" s="9"/>
    </row>
    <row r="67" customHeight="1" spans="1:7">
      <c r="A67" s="9"/>
      <c r="B67" s="9"/>
      <c r="C67" s="9"/>
      <c r="D67" s="9"/>
      <c r="E67" s="9"/>
      <c r="F67" s="9"/>
      <c r="G67" s="9"/>
    </row>
    <row r="68" customHeight="1" spans="1:7">
      <c r="A68" s="9"/>
      <c r="B68" s="9"/>
      <c r="C68" s="9"/>
      <c r="D68" s="9"/>
      <c r="E68" s="9"/>
      <c r="F68" s="9"/>
      <c r="G68" s="9"/>
    </row>
    <row r="69" customHeight="1" spans="1:7">
      <c r="A69" s="9"/>
      <c r="B69" s="9"/>
      <c r="C69" s="9"/>
      <c r="D69" s="9"/>
      <c r="E69" s="9"/>
      <c r="F69" s="9"/>
      <c r="G69" s="9"/>
    </row>
    <row r="70" customHeight="1" spans="1:7">
      <c r="A70" s="9"/>
      <c r="B70" s="9"/>
      <c r="C70" s="9"/>
      <c r="D70" s="9"/>
      <c r="E70" s="9"/>
      <c r="F70" s="9"/>
      <c r="G70" s="9"/>
    </row>
    <row r="71" customHeight="1" spans="1:7">
      <c r="A71" s="9"/>
      <c r="B71" s="9"/>
      <c r="C71" s="9"/>
      <c r="D71" s="9"/>
      <c r="E71" s="9"/>
      <c r="F71" s="9"/>
      <c r="G71" s="9"/>
    </row>
    <row r="72" customHeight="1" spans="1:7">
      <c r="A72" s="9"/>
      <c r="B72" s="9"/>
      <c r="C72" s="9"/>
      <c r="D72" s="9"/>
      <c r="E72" s="9"/>
      <c r="F72" s="9"/>
      <c r="G72" s="9"/>
    </row>
    <row r="73" customHeight="1" spans="1:7">
      <c r="A73" s="9"/>
      <c r="B73" s="9"/>
      <c r="C73" s="9"/>
      <c r="D73" s="9"/>
      <c r="E73" s="9"/>
      <c r="F73" s="9"/>
      <c r="G73" s="9"/>
    </row>
    <row r="74" customHeight="1" spans="1:7">
      <c r="A74" s="9"/>
      <c r="B74" s="9"/>
      <c r="C74" s="9"/>
      <c r="D74" s="9"/>
      <c r="E74" s="9"/>
      <c r="F74" s="9"/>
      <c r="G74" s="9"/>
    </row>
    <row r="75" s="1" customFormat="1" ht="30.75" customHeight="1" spans="1:13">
      <c r="A75" s="10" t="s">
        <v>1</v>
      </c>
      <c r="B75" s="10"/>
      <c r="C75" s="10"/>
      <c r="D75" s="10"/>
      <c r="E75" s="10"/>
      <c r="F75" s="11"/>
      <c r="G75" s="11"/>
      <c r="H75" s="12"/>
      <c r="I75" s="12"/>
      <c r="J75" s="12"/>
      <c r="K75" s="12"/>
      <c r="L75" s="12"/>
      <c r="M75" s="12"/>
    </row>
    <row r="76" ht="24" customHeight="1" spans="1:7">
      <c r="A76" s="13" t="s">
        <v>2</v>
      </c>
      <c r="B76" s="14" t="s">
        <v>3</v>
      </c>
      <c r="C76" s="15" t="s">
        <v>4</v>
      </c>
      <c r="D76" s="15" t="s">
        <v>5</v>
      </c>
      <c r="E76" s="16" t="s">
        <v>6</v>
      </c>
      <c r="F76" s="17" t="s">
        <v>7</v>
      </c>
      <c r="G76" s="18" t="s">
        <v>8</v>
      </c>
    </row>
    <row r="77" spans="1:7">
      <c r="A77" s="19"/>
      <c r="B77" s="20"/>
      <c r="C77" s="21" t="s">
        <v>9</v>
      </c>
      <c r="D77" s="22"/>
      <c r="E77" s="23"/>
      <c r="F77" s="24"/>
      <c r="G77" s="25"/>
    </row>
    <row r="78" spans="1:7">
      <c r="A78" s="19"/>
      <c r="B78" s="20"/>
      <c r="C78" s="20"/>
      <c r="D78" s="22"/>
      <c r="E78" s="23"/>
      <c r="F78" s="24"/>
      <c r="G78" s="25"/>
    </row>
    <row r="79" spans="1:7">
      <c r="A79" s="26">
        <v>1</v>
      </c>
      <c r="B79" s="27" t="s">
        <v>10</v>
      </c>
      <c r="C79" s="28" t="s">
        <v>11</v>
      </c>
      <c r="D79" s="29"/>
      <c r="E79" s="23"/>
      <c r="F79" s="24"/>
      <c r="G79" s="25"/>
    </row>
    <row r="80" spans="1:7">
      <c r="A80" s="30"/>
      <c r="B80" s="31"/>
      <c r="C80" s="32"/>
      <c r="D80" s="29"/>
      <c r="E80" s="23"/>
      <c r="F80" s="24"/>
      <c r="G80" s="25"/>
    </row>
    <row r="81" ht="26.4" spans="1:7">
      <c r="A81" s="30">
        <v>1.1</v>
      </c>
      <c r="B81" s="31">
        <v>8.3</v>
      </c>
      <c r="C81" s="32" t="s">
        <v>12</v>
      </c>
      <c r="D81" s="29"/>
      <c r="E81" s="23"/>
      <c r="F81" s="24"/>
      <c r="G81" s="25"/>
    </row>
    <row r="82" spans="1:7">
      <c r="A82" s="30"/>
      <c r="B82" s="33"/>
      <c r="C82" s="34"/>
      <c r="D82" s="29"/>
      <c r="E82" s="23"/>
      <c r="F82" s="24"/>
      <c r="G82" s="25"/>
    </row>
    <row r="83" customHeight="1" spans="1:7">
      <c r="A83" s="30" t="s">
        <v>13</v>
      </c>
      <c r="B83" s="33" t="s">
        <v>14</v>
      </c>
      <c r="C83" s="33" t="s">
        <v>15</v>
      </c>
      <c r="D83" s="29" t="s">
        <v>16</v>
      </c>
      <c r="E83" s="23">
        <v>1</v>
      </c>
      <c r="F83" s="24"/>
      <c r="G83" s="25"/>
    </row>
    <row r="84" customHeight="1" spans="1:7">
      <c r="A84" s="30"/>
      <c r="B84" s="35"/>
      <c r="C84" s="36"/>
      <c r="D84" s="29"/>
      <c r="E84" s="23"/>
      <c r="F84" s="24"/>
      <c r="G84" s="25" t="str">
        <f t="shared" ref="G84:G146" si="0">IF(E84&lt;&gt;"",E84*F84,"")</f>
        <v/>
      </c>
    </row>
    <row r="85" customHeight="1" spans="1:7">
      <c r="A85" s="30" t="s">
        <v>17</v>
      </c>
      <c r="B85" s="35" t="s">
        <v>18</v>
      </c>
      <c r="C85" s="36" t="s">
        <v>19</v>
      </c>
      <c r="D85" s="29"/>
      <c r="E85" s="23"/>
      <c r="F85" s="24"/>
      <c r="G85" s="25" t="str">
        <f t="shared" si="0"/>
        <v/>
      </c>
    </row>
    <row r="86" customHeight="1" spans="1:7">
      <c r="A86" s="30"/>
      <c r="B86" s="35"/>
      <c r="C86" s="36"/>
      <c r="D86" s="29"/>
      <c r="E86" s="23"/>
      <c r="F86" s="24"/>
      <c r="G86" s="25" t="str">
        <f t="shared" si="0"/>
        <v/>
      </c>
    </row>
    <row r="87" customHeight="1" spans="1:7">
      <c r="A87" s="30" t="s">
        <v>20</v>
      </c>
      <c r="B87" s="35" t="s">
        <v>21</v>
      </c>
      <c r="C87" s="32" t="s">
        <v>22</v>
      </c>
      <c r="D87" s="29"/>
      <c r="E87" s="23"/>
      <c r="F87" s="24"/>
      <c r="G87" s="25" t="str">
        <f t="shared" si="0"/>
        <v/>
      </c>
    </row>
    <row r="88" customHeight="1" spans="1:7">
      <c r="A88" s="37"/>
      <c r="B88" s="35"/>
      <c r="C88" s="32"/>
      <c r="D88" s="29"/>
      <c r="E88" s="23"/>
      <c r="F88" s="24"/>
      <c r="G88" s="25" t="str">
        <f t="shared" si="0"/>
        <v/>
      </c>
    </row>
    <row r="89" customHeight="1" spans="1:20">
      <c r="A89" s="30" t="s">
        <v>23</v>
      </c>
      <c r="B89" s="35"/>
      <c r="C89" s="38" t="s">
        <v>24</v>
      </c>
      <c r="D89" s="29" t="s">
        <v>16</v>
      </c>
      <c r="E89" s="23">
        <v>1</v>
      </c>
      <c r="F89" s="24"/>
      <c r="G89" s="25"/>
      <c r="Q89" s="8">
        <f t="shared" ref="Q89:S89" si="1">IF(K89="No comment",0,1)</f>
        <v>1</v>
      </c>
      <c r="R89" s="8">
        <f t="shared" si="1"/>
        <v>1</v>
      </c>
      <c r="S89" s="8">
        <f t="shared" si="1"/>
        <v>1</v>
      </c>
      <c r="T89" s="8">
        <f>SUM(N89:S89)</f>
        <v>3</v>
      </c>
    </row>
    <row r="90" customHeight="1" spans="1:20">
      <c r="A90" s="30"/>
      <c r="B90" s="35"/>
      <c r="C90" s="39"/>
      <c r="D90" s="29"/>
      <c r="E90" s="23"/>
      <c r="F90" s="24"/>
      <c r="G90" s="25"/>
      <c r="Q90" s="8">
        <f t="shared" ref="Q90:Q153" si="2">IF(K90="No comment",0,1)</f>
        <v>1</v>
      </c>
      <c r="R90" s="8">
        <f t="shared" ref="R90:R153" si="3">IF(L90="No comment",0,1)</f>
        <v>1</v>
      </c>
      <c r="S90" s="8">
        <f t="shared" ref="S90:S153" si="4">IF(M90="No comment",0,1)</f>
        <v>1</v>
      </c>
      <c r="T90" s="8">
        <f t="shared" ref="T90:T153" si="5">SUM(N90:S90)</f>
        <v>3</v>
      </c>
    </row>
    <row r="91" customHeight="1" spans="1:20">
      <c r="A91" s="30" t="s">
        <v>25</v>
      </c>
      <c r="B91" s="33"/>
      <c r="C91" s="40" t="s">
        <v>26</v>
      </c>
      <c r="D91" s="29" t="s">
        <v>16</v>
      </c>
      <c r="E91" s="23">
        <v>1</v>
      </c>
      <c r="F91" s="24"/>
      <c r="G91" s="25"/>
      <c r="Q91" s="8">
        <f t="shared" si="2"/>
        <v>1</v>
      </c>
      <c r="R91" s="8">
        <f t="shared" si="3"/>
        <v>1</v>
      </c>
      <c r="S91" s="8">
        <f t="shared" si="4"/>
        <v>1</v>
      </c>
      <c r="T91" s="8">
        <f t="shared" si="5"/>
        <v>3</v>
      </c>
    </row>
    <row r="92" customHeight="1" spans="1:20">
      <c r="A92" s="30"/>
      <c r="B92" s="35"/>
      <c r="C92" s="41"/>
      <c r="D92" s="29"/>
      <c r="E92" s="23"/>
      <c r="F92" s="24"/>
      <c r="G92" s="25"/>
      <c r="Q92" s="8">
        <f t="shared" si="2"/>
        <v>1</v>
      </c>
      <c r="R92" s="8">
        <f t="shared" si="3"/>
        <v>1</v>
      </c>
      <c r="S92" s="8">
        <f t="shared" si="4"/>
        <v>1</v>
      </c>
      <c r="T92" s="8">
        <f t="shared" si="5"/>
        <v>3</v>
      </c>
    </row>
    <row r="93" customHeight="1" spans="1:20">
      <c r="A93" s="30" t="s">
        <v>27</v>
      </c>
      <c r="B93" s="35"/>
      <c r="C93" s="38" t="s">
        <v>28</v>
      </c>
      <c r="D93" s="29" t="s">
        <v>16</v>
      </c>
      <c r="E93" s="23">
        <v>1</v>
      </c>
      <c r="F93" s="24"/>
      <c r="G93" s="25"/>
      <c r="Q93" s="8">
        <f t="shared" si="2"/>
        <v>1</v>
      </c>
      <c r="R93" s="8">
        <f t="shared" si="3"/>
        <v>1</v>
      </c>
      <c r="S93" s="8">
        <f t="shared" si="4"/>
        <v>1</v>
      </c>
      <c r="T93" s="8">
        <f t="shared" si="5"/>
        <v>3</v>
      </c>
    </row>
    <row r="94" customHeight="1" spans="1:20">
      <c r="A94" s="30"/>
      <c r="B94" s="35"/>
      <c r="C94" s="38"/>
      <c r="D94" s="29"/>
      <c r="E94" s="23"/>
      <c r="F94" s="24"/>
      <c r="G94" s="25" t="str">
        <f t="shared" si="0"/>
        <v/>
      </c>
      <c r="Q94" s="8">
        <f t="shared" si="2"/>
        <v>1</v>
      </c>
      <c r="R94" s="8">
        <f t="shared" si="3"/>
        <v>1</v>
      </c>
      <c r="S94" s="8">
        <f t="shared" si="4"/>
        <v>1</v>
      </c>
      <c r="T94" s="8">
        <f t="shared" si="5"/>
        <v>3</v>
      </c>
    </row>
    <row r="95" customHeight="1" spans="1:20">
      <c r="A95" s="30" t="s">
        <v>29</v>
      </c>
      <c r="B95" s="35"/>
      <c r="C95" s="38" t="s">
        <v>30</v>
      </c>
      <c r="D95" s="29" t="s">
        <v>31</v>
      </c>
      <c r="E95" s="23">
        <v>1</v>
      </c>
      <c r="F95" s="24">
        <v>100000</v>
      </c>
      <c r="G95" s="25">
        <f t="shared" si="0"/>
        <v>100000</v>
      </c>
      <c r="Q95" s="8">
        <f t="shared" si="2"/>
        <v>1</v>
      </c>
      <c r="R95" s="8">
        <f t="shared" si="3"/>
        <v>1</v>
      </c>
      <c r="S95" s="8">
        <f t="shared" si="4"/>
        <v>1</v>
      </c>
      <c r="T95" s="8">
        <f t="shared" si="5"/>
        <v>3</v>
      </c>
    </row>
    <row r="96" customHeight="1" spans="1:20">
      <c r="A96" s="30"/>
      <c r="B96" s="35"/>
      <c r="C96" s="38"/>
      <c r="D96" s="29"/>
      <c r="E96" s="23"/>
      <c r="F96" s="24"/>
      <c r="G96" s="25" t="str">
        <f t="shared" si="0"/>
        <v/>
      </c>
      <c r="Q96" s="8">
        <f t="shared" si="2"/>
        <v>1</v>
      </c>
      <c r="R96" s="8">
        <f t="shared" si="3"/>
        <v>1</v>
      </c>
      <c r="S96" s="8">
        <f t="shared" si="4"/>
        <v>1</v>
      </c>
      <c r="T96" s="8">
        <f t="shared" si="5"/>
        <v>3</v>
      </c>
    </row>
    <row r="97" customHeight="1" spans="1:20">
      <c r="A97" s="30" t="s">
        <v>32</v>
      </c>
      <c r="B97" s="35"/>
      <c r="C97" s="38" t="s">
        <v>33</v>
      </c>
      <c r="D97" s="29" t="s">
        <v>34</v>
      </c>
      <c r="E97" s="42"/>
      <c r="F97" s="24">
        <f>F95</f>
        <v>100000</v>
      </c>
      <c r="G97" s="25" t="str">
        <f t="shared" si="0"/>
        <v/>
      </c>
      <c r="Q97" s="8">
        <f t="shared" si="2"/>
        <v>1</v>
      </c>
      <c r="R97" s="8">
        <f t="shared" si="3"/>
        <v>1</v>
      </c>
      <c r="S97" s="8">
        <f t="shared" si="4"/>
        <v>1</v>
      </c>
      <c r="T97" s="8">
        <f t="shared" si="5"/>
        <v>3</v>
      </c>
    </row>
    <row r="98" customHeight="1" spans="1:20">
      <c r="A98" s="30"/>
      <c r="B98" s="35"/>
      <c r="C98" s="43"/>
      <c r="D98" s="44"/>
      <c r="E98" s="45"/>
      <c r="F98" s="45"/>
      <c r="G98" s="25" t="str">
        <f t="shared" si="0"/>
        <v/>
      </c>
      <c r="Q98" s="8">
        <f t="shared" si="2"/>
        <v>1</v>
      </c>
      <c r="R98" s="8">
        <f t="shared" si="3"/>
        <v>1</v>
      </c>
      <c r="S98" s="8">
        <f t="shared" si="4"/>
        <v>1</v>
      </c>
      <c r="T98" s="8">
        <f t="shared" si="5"/>
        <v>3</v>
      </c>
    </row>
    <row r="99" customHeight="1" spans="1:20">
      <c r="A99" s="30" t="s">
        <v>35</v>
      </c>
      <c r="B99" s="35"/>
      <c r="C99" s="38" t="s">
        <v>36</v>
      </c>
      <c r="D99" s="29" t="s">
        <v>16</v>
      </c>
      <c r="E99" s="23">
        <v>1</v>
      </c>
      <c r="F99" s="24"/>
      <c r="G99" s="25"/>
      <c r="Q99" s="8">
        <f t="shared" si="2"/>
        <v>1</v>
      </c>
      <c r="R99" s="8">
        <f t="shared" si="3"/>
        <v>1</v>
      </c>
      <c r="S99" s="8">
        <f t="shared" si="4"/>
        <v>1</v>
      </c>
      <c r="T99" s="8">
        <f t="shared" si="5"/>
        <v>3</v>
      </c>
    </row>
    <row r="100" customHeight="1" spans="1:20">
      <c r="A100" s="30"/>
      <c r="B100" s="35"/>
      <c r="C100" s="38"/>
      <c r="D100" s="29"/>
      <c r="E100" s="23"/>
      <c r="F100" s="24"/>
      <c r="G100" s="25"/>
      <c r="Q100" s="8">
        <f t="shared" si="2"/>
        <v>1</v>
      </c>
      <c r="R100" s="8">
        <f t="shared" si="3"/>
        <v>1</v>
      </c>
      <c r="S100" s="8">
        <f t="shared" si="4"/>
        <v>1</v>
      </c>
      <c r="T100" s="8">
        <f t="shared" si="5"/>
        <v>3</v>
      </c>
    </row>
    <row r="101" ht="25.5" customHeight="1" spans="1:20">
      <c r="A101" s="30" t="s">
        <v>37</v>
      </c>
      <c r="B101" s="35"/>
      <c r="C101" s="38" t="s">
        <v>38</v>
      </c>
      <c r="D101" s="29" t="s">
        <v>31</v>
      </c>
      <c r="E101" s="23">
        <v>1</v>
      </c>
      <c r="F101" s="24">
        <v>200000</v>
      </c>
      <c r="G101" s="25">
        <f>F101*E101</f>
        <v>200000</v>
      </c>
      <c r="Q101" s="8">
        <f t="shared" si="2"/>
        <v>1</v>
      </c>
      <c r="R101" s="8">
        <f t="shared" si="3"/>
        <v>1</v>
      </c>
      <c r="S101" s="8">
        <f t="shared" si="4"/>
        <v>1</v>
      </c>
      <c r="T101" s="8">
        <f t="shared" si="5"/>
        <v>3</v>
      </c>
    </row>
    <row r="102" customHeight="1" spans="1:20">
      <c r="A102" s="30"/>
      <c r="B102" s="35"/>
      <c r="C102" s="46"/>
      <c r="D102" s="29"/>
      <c r="E102" s="23"/>
      <c r="F102" s="24"/>
      <c r="G102" s="25"/>
      <c r="Q102" s="8">
        <f t="shared" si="2"/>
        <v>1</v>
      </c>
      <c r="R102" s="8">
        <f t="shared" si="3"/>
        <v>1</v>
      </c>
      <c r="S102" s="8">
        <f t="shared" si="4"/>
        <v>1</v>
      </c>
      <c r="T102" s="8">
        <f t="shared" si="5"/>
        <v>3</v>
      </c>
    </row>
    <row r="103" customHeight="1" spans="1:20">
      <c r="A103" s="30" t="s">
        <v>39</v>
      </c>
      <c r="B103" s="35"/>
      <c r="C103" s="46" t="s">
        <v>40</v>
      </c>
      <c r="D103" s="29" t="s">
        <v>31</v>
      </c>
      <c r="E103" s="23">
        <v>1</v>
      </c>
      <c r="F103" s="24">
        <v>200000</v>
      </c>
      <c r="G103" s="25">
        <f>F103*E103</f>
        <v>200000</v>
      </c>
      <c r="Q103" s="8">
        <f t="shared" si="2"/>
        <v>1</v>
      </c>
      <c r="R103" s="8">
        <f t="shared" si="3"/>
        <v>1</v>
      </c>
      <c r="S103" s="8">
        <f t="shared" si="4"/>
        <v>1</v>
      </c>
      <c r="T103" s="8">
        <f t="shared" si="5"/>
        <v>3</v>
      </c>
    </row>
    <row r="104" customHeight="1" spans="1:20">
      <c r="A104" s="30"/>
      <c r="B104" s="35"/>
      <c r="C104" s="46"/>
      <c r="D104" s="29"/>
      <c r="E104" s="23"/>
      <c r="F104" s="24"/>
      <c r="G104" s="25"/>
      <c r="Q104" s="8">
        <f t="shared" si="2"/>
        <v>1</v>
      </c>
      <c r="R104" s="8">
        <f t="shared" si="3"/>
        <v>1</v>
      </c>
      <c r="S104" s="8">
        <f t="shared" si="4"/>
        <v>1</v>
      </c>
      <c r="T104" s="8">
        <f t="shared" si="5"/>
        <v>3</v>
      </c>
    </row>
    <row r="105" customHeight="1" spans="1:20">
      <c r="A105" s="30" t="s">
        <v>41</v>
      </c>
      <c r="B105" s="35"/>
      <c r="C105" s="46" t="s">
        <v>42</v>
      </c>
      <c r="D105" s="29" t="s">
        <v>16</v>
      </c>
      <c r="E105" s="23">
        <v>1</v>
      </c>
      <c r="F105" s="24"/>
      <c r="G105" s="25"/>
      <c r="Q105" s="8">
        <f t="shared" si="2"/>
        <v>1</v>
      </c>
      <c r="R105" s="8">
        <f t="shared" si="3"/>
        <v>1</v>
      </c>
      <c r="S105" s="8">
        <f t="shared" si="4"/>
        <v>1</v>
      </c>
      <c r="T105" s="8">
        <f t="shared" si="5"/>
        <v>3</v>
      </c>
    </row>
    <row r="106" customHeight="1" spans="1:20">
      <c r="A106" s="30"/>
      <c r="B106" s="35"/>
      <c r="C106" s="46"/>
      <c r="D106" s="29"/>
      <c r="E106" s="23"/>
      <c r="F106" s="24"/>
      <c r="G106" s="25"/>
      <c r="Q106" s="8">
        <f t="shared" si="2"/>
        <v>1</v>
      </c>
      <c r="R106" s="8">
        <f t="shared" si="3"/>
        <v>1</v>
      </c>
      <c r="S106" s="8">
        <f t="shared" si="4"/>
        <v>1</v>
      </c>
      <c r="T106" s="8">
        <f t="shared" si="5"/>
        <v>3</v>
      </c>
    </row>
    <row r="107" customHeight="1" spans="1:20">
      <c r="A107" s="30" t="s">
        <v>43</v>
      </c>
      <c r="B107" s="35"/>
      <c r="C107" s="46" t="s">
        <v>44</v>
      </c>
      <c r="D107" s="29" t="s">
        <v>16</v>
      </c>
      <c r="E107" s="23">
        <v>1</v>
      </c>
      <c r="F107" s="24"/>
      <c r="G107" s="25"/>
      <c r="Q107" s="8">
        <f t="shared" si="2"/>
        <v>1</v>
      </c>
      <c r="R107" s="8">
        <f t="shared" si="3"/>
        <v>1</v>
      </c>
      <c r="S107" s="8">
        <f t="shared" si="4"/>
        <v>1</v>
      </c>
      <c r="T107" s="8">
        <f t="shared" si="5"/>
        <v>3</v>
      </c>
    </row>
    <row r="108" customHeight="1" spans="1:20">
      <c r="A108" s="30"/>
      <c r="B108" s="35"/>
      <c r="C108" s="46"/>
      <c r="D108" s="29"/>
      <c r="E108" s="23"/>
      <c r="F108" s="24"/>
      <c r="G108" s="25"/>
      <c r="Q108" s="8">
        <f t="shared" si="2"/>
        <v>1</v>
      </c>
      <c r="R108" s="8">
        <f t="shared" si="3"/>
        <v>1</v>
      </c>
      <c r="S108" s="8">
        <f t="shared" si="4"/>
        <v>1</v>
      </c>
      <c r="T108" s="8">
        <f t="shared" si="5"/>
        <v>3</v>
      </c>
    </row>
    <row r="109" customHeight="1" spans="1:20">
      <c r="A109" s="30" t="s">
        <v>45</v>
      </c>
      <c r="B109" s="35" t="s">
        <v>46</v>
      </c>
      <c r="C109" s="47" t="s">
        <v>47</v>
      </c>
      <c r="D109" s="29"/>
      <c r="E109" s="23"/>
      <c r="F109" s="24"/>
      <c r="G109" s="25"/>
      <c r="Q109" s="8">
        <f t="shared" si="2"/>
        <v>1</v>
      </c>
      <c r="R109" s="8">
        <f t="shared" si="3"/>
        <v>1</v>
      </c>
      <c r="S109" s="8">
        <f t="shared" si="4"/>
        <v>1</v>
      </c>
      <c r="T109" s="8">
        <f t="shared" si="5"/>
        <v>3</v>
      </c>
    </row>
    <row r="110" customHeight="1" spans="1:20">
      <c r="A110" s="30"/>
      <c r="B110" s="35"/>
      <c r="C110" s="38"/>
      <c r="D110" s="29"/>
      <c r="E110" s="23"/>
      <c r="F110" s="24"/>
      <c r="G110" s="25"/>
      <c r="Q110" s="8">
        <f t="shared" si="2"/>
        <v>1</v>
      </c>
      <c r="R110" s="8">
        <f t="shared" si="3"/>
        <v>1</v>
      </c>
      <c r="S110" s="8">
        <f t="shared" si="4"/>
        <v>1</v>
      </c>
      <c r="T110" s="8">
        <f t="shared" si="5"/>
        <v>3</v>
      </c>
    </row>
    <row r="111" customHeight="1" spans="1:20">
      <c r="A111" s="30" t="s">
        <v>48</v>
      </c>
      <c r="B111" s="35"/>
      <c r="C111" s="38" t="s">
        <v>49</v>
      </c>
      <c r="D111" s="29" t="s">
        <v>16</v>
      </c>
      <c r="E111" s="23">
        <v>1</v>
      </c>
      <c r="F111" s="24"/>
      <c r="G111" s="25"/>
      <c r="Q111" s="8">
        <f t="shared" si="2"/>
        <v>1</v>
      </c>
      <c r="R111" s="8">
        <f t="shared" si="3"/>
        <v>1</v>
      </c>
      <c r="S111" s="8">
        <f t="shared" si="4"/>
        <v>1</v>
      </c>
      <c r="T111" s="8">
        <f t="shared" si="5"/>
        <v>3</v>
      </c>
    </row>
    <row r="112" customHeight="1" spans="1:20">
      <c r="A112" s="30"/>
      <c r="B112" s="35"/>
      <c r="C112" s="38"/>
      <c r="D112" s="29"/>
      <c r="E112" s="23"/>
      <c r="F112" s="24"/>
      <c r="G112" s="25"/>
      <c r="Q112" s="8">
        <f t="shared" si="2"/>
        <v>1</v>
      </c>
      <c r="R112" s="8">
        <f t="shared" si="3"/>
        <v>1</v>
      </c>
      <c r="S112" s="8">
        <f t="shared" si="4"/>
        <v>1</v>
      </c>
      <c r="T112" s="8">
        <f t="shared" si="5"/>
        <v>3</v>
      </c>
    </row>
    <row r="113" customHeight="1" spans="1:20">
      <c r="A113" s="30" t="s">
        <v>50</v>
      </c>
      <c r="B113" s="35"/>
      <c r="C113" s="38" t="s">
        <v>51</v>
      </c>
      <c r="D113" s="29" t="s">
        <v>16</v>
      </c>
      <c r="E113" s="23">
        <v>1</v>
      </c>
      <c r="F113" s="24"/>
      <c r="G113" s="25"/>
      <c r="Q113" s="8">
        <f t="shared" si="2"/>
        <v>1</v>
      </c>
      <c r="R113" s="8">
        <f t="shared" si="3"/>
        <v>1</v>
      </c>
      <c r="S113" s="8">
        <f t="shared" si="4"/>
        <v>1</v>
      </c>
      <c r="T113" s="8">
        <f t="shared" si="5"/>
        <v>3</v>
      </c>
    </row>
    <row r="114" customHeight="1" spans="1:20">
      <c r="A114" s="30"/>
      <c r="B114" s="35"/>
      <c r="C114" s="38"/>
      <c r="D114" s="29"/>
      <c r="E114" s="23"/>
      <c r="F114" s="24"/>
      <c r="G114" s="25"/>
      <c r="Q114" s="8">
        <f t="shared" si="2"/>
        <v>1</v>
      </c>
      <c r="R114" s="8">
        <f t="shared" si="3"/>
        <v>1</v>
      </c>
      <c r="S114" s="8">
        <f t="shared" si="4"/>
        <v>1</v>
      </c>
      <c r="T114" s="8">
        <f t="shared" si="5"/>
        <v>3</v>
      </c>
    </row>
    <row r="115" spans="1:20">
      <c r="A115" s="30" t="s">
        <v>52</v>
      </c>
      <c r="B115" s="35"/>
      <c r="C115" s="38" t="s">
        <v>53</v>
      </c>
      <c r="D115" s="29" t="s">
        <v>16</v>
      </c>
      <c r="E115" s="23">
        <v>1</v>
      </c>
      <c r="F115" s="24"/>
      <c r="G115" s="25"/>
      <c r="Q115" s="8">
        <f t="shared" si="2"/>
        <v>1</v>
      </c>
      <c r="R115" s="8">
        <f t="shared" si="3"/>
        <v>1</v>
      </c>
      <c r="S115" s="8">
        <f t="shared" si="4"/>
        <v>1</v>
      </c>
      <c r="T115" s="8">
        <f t="shared" si="5"/>
        <v>3</v>
      </c>
    </row>
    <row r="116" customHeight="1" spans="1:20">
      <c r="A116" s="30"/>
      <c r="B116" s="35"/>
      <c r="C116" s="38"/>
      <c r="D116" s="29"/>
      <c r="E116" s="23"/>
      <c r="F116" s="24"/>
      <c r="G116" s="25"/>
      <c r="Q116" s="8">
        <f t="shared" si="2"/>
        <v>1</v>
      </c>
      <c r="R116" s="8">
        <f t="shared" si="3"/>
        <v>1</v>
      </c>
      <c r="S116" s="8">
        <f t="shared" si="4"/>
        <v>1</v>
      </c>
      <c r="T116" s="8">
        <f t="shared" si="5"/>
        <v>3</v>
      </c>
    </row>
    <row r="117" customHeight="1" spans="1:20">
      <c r="A117" s="30" t="s">
        <v>54</v>
      </c>
      <c r="B117" s="35"/>
      <c r="C117" s="48" t="s">
        <v>55</v>
      </c>
      <c r="D117" s="29" t="s">
        <v>16</v>
      </c>
      <c r="E117" s="23">
        <v>1</v>
      </c>
      <c r="F117" s="24"/>
      <c r="G117" s="25"/>
      <c r="Q117" s="8">
        <f t="shared" si="2"/>
        <v>1</v>
      </c>
      <c r="R117" s="8">
        <f t="shared" si="3"/>
        <v>1</v>
      </c>
      <c r="S117" s="8">
        <f t="shared" si="4"/>
        <v>1</v>
      </c>
      <c r="T117" s="8">
        <f t="shared" si="5"/>
        <v>3</v>
      </c>
    </row>
    <row r="118" customHeight="1" spans="1:20">
      <c r="A118" s="30"/>
      <c r="B118" s="20"/>
      <c r="C118" s="20"/>
      <c r="D118" s="22"/>
      <c r="E118" s="23"/>
      <c r="F118" s="24"/>
      <c r="G118" s="25"/>
      <c r="Q118" s="8">
        <f t="shared" si="2"/>
        <v>1</v>
      </c>
      <c r="R118" s="8">
        <f t="shared" si="3"/>
        <v>1</v>
      </c>
      <c r="S118" s="8">
        <f t="shared" si="4"/>
        <v>1</v>
      </c>
      <c r="T118" s="8">
        <f t="shared" si="5"/>
        <v>3</v>
      </c>
    </row>
    <row r="119" customHeight="1" spans="1:20">
      <c r="A119" s="30" t="s">
        <v>56</v>
      </c>
      <c r="B119" s="35"/>
      <c r="C119" s="36" t="s">
        <v>57</v>
      </c>
      <c r="D119" s="29" t="s">
        <v>16</v>
      </c>
      <c r="E119" s="23">
        <v>1</v>
      </c>
      <c r="F119" s="24"/>
      <c r="G119" s="25"/>
      <c r="Q119" s="8">
        <f t="shared" si="2"/>
        <v>1</v>
      </c>
      <c r="R119" s="8">
        <f t="shared" si="3"/>
        <v>1</v>
      </c>
      <c r="S119" s="8">
        <f t="shared" si="4"/>
        <v>1</v>
      </c>
      <c r="T119" s="8">
        <f t="shared" si="5"/>
        <v>3</v>
      </c>
    </row>
    <row r="120" customHeight="1" spans="1:20">
      <c r="A120" s="30"/>
      <c r="B120" s="35"/>
      <c r="C120" s="38"/>
      <c r="D120" s="29"/>
      <c r="E120" s="23"/>
      <c r="F120" s="24"/>
      <c r="G120" s="25"/>
      <c r="Q120" s="8">
        <f t="shared" si="2"/>
        <v>1</v>
      </c>
      <c r="R120" s="8">
        <f t="shared" si="3"/>
        <v>1</v>
      </c>
      <c r="S120" s="8">
        <f t="shared" si="4"/>
        <v>1</v>
      </c>
      <c r="T120" s="8">
        <f t="shared" si="5"/>
        <v>3</v>
      </c>
    </row>
    <row r="121" customHeight="1" spans="1:20">
      <c r="A121" s="30" t="s">
        <v>58</v>
      </c>
      <c r="B121" s="35"/>
      <c r="C121" s="38" t="s">
        <v>59</v>
      </c>
      <c r="D121" s="29" t="s">
        <v>16</v>
      </c>
      <c r="E121" s="23">
        <v>1</v>
      </c>
      <c r="F121" s="24"/>
      <c r="G121" s="25"/>
      <c r="Q121" s="8">
        <f t="shared" si="2"/>
        <v>1</v>
      </c>
      <c r="R121" s="8">
        <f t="shared" si="3"/>
        <v>1</v>
      </c>
      <c r="S121" s="8">
        <f t="shared" si="4"/>
        <v>1</v>
      </c>
      <c r="T121" s="8">
        <f t="shared" si="5"/>
        <v>3</v>
      </c>
    </row>
    <row r="122" customHeight="1" spans="1:20">
      <c r="A122" s="30"/>
      <c r="B122" s="35"/>
      <c r="C122" s="38"/>
      <c r="D122" s="29"/>
      <c r="E122" s="23"/>
      <c r="F122" s="24"/>
      <c r="G122" s="25"/>
      <c r="Q122" s="8">
        <f t="shared" si="2"/>
        <v>1</v>
      </c>
      <c r="R122" s="8">
        <f t="shared" si="3"/>
        <v>1</v>
      </c>
      <c r="S122" s="8">
        <f t="shared" si="4"/>
        <v>1</v>
      </c>
      <c r="T122" s="8">
        <f t="shared" si="5"/>
        <v>3</v>
      </c>
    </row>
    <row r="123" customHeight="1" spans="1:20">
      <c r="A123" s="30" t="s">
        <v>60</v>
      </c>
      <c r="B123" s="35"/>
      <c r="C123" s="38" t="s">
        <v>61</v>
      </c>
      <c r="D123" s="29" t="s">
        <v>16</v>
      </c>
      <c r="E123" s="23">
        <v>1</v>
      </c>
      <c r="F123" s="24"/>
      <c r="G123" s="25"/>
      <c r="Q123" s="8">
        <f t="shared" si="2"/>
        <v>1</v>
      </c>
      <c r="R123" s="8">
        <f t="shared" si="3"/>
        <v>1</v>
      </c>
      <c r="S123" s="8">
        <f t="shared" si="4"/>
        <v>1</v>
      </c>
      <c r="T123" s="8">
        <f t="shared" si="5"/>
        <v>3</v>
      </c>
    </row>
    <row r="124" customHeight="1" spans="1:20">
      <c r="A124" s="30"/>
      <c r="B124" s="35"/>
      <c r="C124" s="38"/>
      <c r="D124" s="29"/>
      <c r="E124" s="23"/>
      <c r="F124" s="24"/>
      <c r="G124" s="25"/>
      <c r="Q124" s="8">
        <f t="shared" si="2"/>
        <v>1</v>
      </c>
      <c r="R124" s="8">
        <f t="shared" si="3"/>
        <v>1</v>
      </c>
      <c r="S124" s="8">
        <f t="shared" si="4"/>
        <v>1</v>
      </c>
      <c r="T124" s="8">
        <f t="shared" si="5"/>
        <v>3</v>
      </c>
    </row>
    <row r="125" customHeight="1" spans="1:20">
      <c r="A125" s="30" t="s">
        <v>62</v>
      </c>
      <c r="B125" s="35"/>
      <c r="C125" s="38" t="s">
        <v>63</v>
      </c>
      <c r="D125" s="29" t="s">
        <v>16</v>
      </c>
      <c r="E125" s="23">
        <v>1</v>
      </c>
      <c r="F125" s="24"/>
      <c r="G125" s="25"/>
      <c r="Q125" s="8">
        <f t="shared" si="2"/>
        <v>1</v>
      </c>
      <c r="R125" s="8">
        <f t="shared" si="3"/>
        <v>1</v>
      </c>
      <c r="S125" s="8">
        <f t="shared" si="4"/>
        <v>1</v>
      </c>
      <c r="T125" s="8">
        <f t="shared" si="5"/>
        <v>3</v>
      </c>
    </row>
    <row r="126" customHeight="1" spans="1:20">
      <c r="A126" s="30"/>
      <c r="B126" s="35"/>
      <c r="C126" s="38"/>
      <c r="D126" s="29"/>
      <c r="E126" s="23"/>
      <c r="F126" s="24"/>
      <c r="G126" s="25"/>
      <c r="Q126" s="8">
        <f t="shared" si="2"/>
        <v>1</v>
      </c>
      <c r="R126" s="8">
        <f t="shared" si="3"/>
        <v>1</v>
      </c>
      <c r="S126" s="8">
        <f t="shared" si="4"/>
        <v>1</v>
      </c>
      <c r="T126" s="8">
        <f t="shared" si="5"/>
        <v>3</v>
      </c>
    </row>
    <row r="127" customHeight="1" spans="1:20">
      <c r="A127" s="30" t="s">
        <v>64</v>
      </c>
      <c r="B127" s="35" t="s">
        <v>65</v>
      </c>
      <c r="C127" s="38" t="s">
        <v>66</v>
      </c>
      <c r="D127" s="29" t="s">
        <v>16</v>
      </c>
      <c r="E127" s="23">
        <v>1</v>
      </c>
      <c r="F127" s="24"/>
      <c r="G127" s="25"/>
      <c r="Q127" s="8">
        <f t="shared" si="2"/>
        <v>1</v>
      </c>
      <c r="R127" s="8">
        <f t="shared" si="3"/>
        <v>1</v>
      </c>
      <c r="S127" s="8">
        <f t="shared" si="4"/>
        <v>1</v>
      </c>
      <c r="T127" s="8">
        <f t="shared" si="5"/>
        <v>3</v>
      </c>
    </row>
    <row r="128" customHeight="1" spans="1:20">
      <c r="A128" s="30"/>
      <c r="B128" s="35"/>
      <c r="C128" s="38"/>
      <c r="D128" s="29"/>
      <c r="E128" s="23"/>
      <c r="F128" s="24"/>
      <c r="G128" s="25"/>
      <c r="Q128" s="8">
        <f t="shared" si="2"/>
        <v>1</v>
      </c>
      <c r="R128" s="8">
        <f t="shared" si="3"/>
        <v>1</v>
      </c>
      <c r="S128" s="8">
        <f t="shared" si="4"/>
        <v>1</v>
      </c>
      <c r="T128" s="8">
        <f t="shared" si="5"/>
        <v>3</v>
      </c>
    </row>
    <row r="129" customHeight="1" spans="1:20">
      <c r="A129" s="30" t="s">
        <v>67</v>
      </c>
      <c r="B129" s="35" t="s">
        <v>68</v>
      </c>
      <c r="C129" s="38" t="s">
        <v>69</v>
      </c>
      <c r="D129" s="29" t="s">
        <v>16</v>
      </c>
      <c r="E129" s="23">
        <v>1</v>
      </c>
      <c r="F129" s="24"/>
      <c r="G129" s="25"/>
      <c r="Q129" s="8">
        <f t="shared" si="2"/>
        <v>1</v>
      </c>
      <c r="R129" s="8">
        <f t="shared" si="3"/>
        <v>1</v>
      </c>
      <c r="S129" s="8">
        <f t="shared" si="4"/>
        <v>1</v>
      </c>
      <c r="T129" s="8">
        <f t="shared" si="5"/>
        <v>3</v>
      </c>
    </row>
    <row r="130" customHeight="1" spans="1:20">
      <c r="A130" s="30"/>
      <c r="B130" s="33"/>
      <c r="C130" s="39"/>
      <c r="D130" s="29"/>
      <c r="E130" s="23"/>
      <c r="F130" s="24"/>
      <c r="G130" s="25"/>
      <c r="Q130" s="8">
        <f t="shared" si="2"/>
        <v>1</v>
      </c>
      <c r="R130" s="8">
        <f t="shared" si="3"/>
        <v>1</v>
      </c>
      <c r="S130" s="8">
        <f t="shared" si="4"/>
        <v>1</v>
      </c>
      <c r="T130" s="8">
        <f t="shared" si="5"/>
        <v>3</v>
      </c>
    </row>
    <row r="131" customHeight="1" spans="1:20">
      <c r="A131" s="30" t="s">
        <v>70</v>
      </c>
      <c r="B131" s="33" t="s">
        <v>71</v>
      </c>
      <c r="C131" s="8" t="s">
        <v>72</v>
      </c>
      <c r="D131" s="29"/>
      <c r="E131" s="23"/>
      <c r="F131" s="24"/>
      <c r="G131" s="25"/>
      <c r="Q131" s="8">
        <f t="shared" si="2"/>
        <v>1</v>
      </c>
      <c r="R131" s="8">
        <f t="shared" si="3"/>
        <v>1</v>
      </c>
      <c r="S131" s="8">
        <f t="shared" si="4"/>
        <v>1</v>
      </c>
      <c r="T131" s="8">
        <f t="shared" si="5"/>
        <v>3</v>
      </c>
    </row>
    <row r="132" customHeight="1" spans="1:20">
      <c r="A132" s="30"/>
      <c r="B132" s="33"/>
      <c r="C132" s="8"/>
      <c r="D132" s="29"/>
      <c r="E132" s="23"/>
      <c r="F132" s="24"/>
      <c r="G132" s="25"/>
      <c r="Q132" s="8">
        <f t="shared" si="2"/>
        <v>1</v>
      </c>
      <c r="R132" s="8">
        <f t="shared" si="3"/>
        <v>1</v>
      </c>
      <c r="S132" s="8">
        <f t="shared" si="4"/>
        <v>1</v>
      </c>
      <c r="T132" s="8">
        <f t="shared" si="5"/>
        <v>3</v>
      </c>
    </row>
    <row r="133" customHeight="1" spans="1:20">
      <c r="A133" s="30" t="s">
        <v>73</v>
      </c>
      <c r="B133" s="33" t="s">
        <v>74</v>
      </c>
      <c r="C133" s="8" t="s">
        <v>75</v>
      </c>
      <c r="D133" s="29" t="s">
        <v>16</v>
      </c>
      <c r="E133" s="23">
        <v>1</v>
      </c>
      <c r="F133" s="24"/>
      <c r="G133" s="25"/>
      <c r="Q133" s="8">
        <f t="shared" si="2"/>
        <v>1</v>
      </c>
      <c r="R133" s="8">
        <f t="shared" si="3"/>
        <v>1</v>
      </c>
      <c r="S133" s="8">
        <f t="shared" si="4"/>
        <v>1</v>
      </c>
      <c r="T133" s="8">
        <f t="shared" si="5"/>
        <v>3</v>
      </c>
    </row>
    <row r="134" customHeight="1" spans="1:20">
      <c r="A134" s="30"/>
      <c r="B134" s="33"/>
      <c r="C134" s="8"/>
      <c r="D134" s="29"/>
      <c r="E134" s="23"/>
      <c r="F134" s="24"/>
      <c r="G134" s="25"/>
      <c r="Q134" s="8">
        <f t="shared" si="2"/>
        <v>1</v>
      </c>
      <c r="R134" s="8">
        <f t="shared" si="3"/>
        <v>1</v>
      </c>
      <c r="S134" s="8">
        <f t="shared" si="4"/>
        <v>1</v>
      </c>
      <c r="T134" s="8">
        <f t="shared" si="5"/>
        <v>3</v>
      </c>
    </row>
    <row r="135" customHeight="1" spans="1:20">
      <c r="A135" s="30" t="s">
        <v>76</v>
      </c>
      <c r="B135" s="33" t="s">
        <v>77</v>
      </c>
      <c r="C135" s="8" t="s">
        <v>78</v>
      </c>
      <c r="D135" s="29" t="s">
        <v>16</v>
      </c>
      <c r="E135" s="23">
        <v>1</v>
      </c>
      <c r="F135" s="24"/>
      <c r="G135" s="25"/>
      <c r="Q135" s="8">
        <f t="shared" si="2"/>
        <v>1</v>
      </c>
      <c r="R135" s="8">
        <f t="shared" si="3"/>
        <v>1</v>
      </c>
      <c r="S135" s="8">
        <f t="shared" si="4"/>
        <v>1</v>
      </c>
      <c r="T135" s="8">
        <f t="shared" si="5"/>
        <v>3</v>
      </c>
    </row>
    <row r="136" customHeight="1" spans="1:20">
      <c r="A136" s="30"/>
      <c r="B136" s="33"/>
      <c r="C136" s="8"/>
      <c r="D136" s="29"/>
      <c r="E136" s="23"/>
      <c r="F136" s="24"/>
      <c r="G136" s="25"/>
      <c r="Q136" s="8">
        <f t="shared" si="2"/>
        <v>1</v>
      </c>
      <c r="R136" s="8">
        <f t="shared" si="3"/>
        <v>1</v>
      </c>
      <c r="S136" s="8">
        <f t="shared" si="4"/>
        <v>1</v>
      </c>
      <c r="T136" s="8">
        <f t="shared" si="5"/>
        <v>3</v>
      </c>
    </row>
    <row r="137" customHeight="1" spans="1:20">
      <c r="A137" s="30" t="s">
        <v>79</v>
      </c>
      <c r="B137" s="33" t="s">
        <v>80</v>
      </c>
      <c r="C137" s="8" t="s">
        <v>81</v>
      </c>
      <c r="D137" s="29" t="s">
        <v>16</v>
      </c>
      <c r="E137" s="23">
        <v>1</v>
      </c>
      <c r="F137" s="24"/>
      <c r="G137" s="25"/>
      <c r="Q137" s="8">
        <f t="shared" si="2"/>
        <v>1</v>
      </c>
      <c r="R137" s="8">
        <f t="shared" si="3"/>
        <v>1</v>
      </c>
      <c r="S137" s="8">
        <f t="shared" si="4"/>
        <v>1</v>
      </c>
      <c r="T137" s="8">
        <f t="shared" si="5"/>
        <v>3</v>
      </c>
    </row>
    <row r="138" customHeight="1" spans="1:20">
      <c r="A138" s="30"/>
      <c r="B138" s="33"/>
      <c r="C138" s="8"/>
      <c r="D138" s="29"/>
      <c r="E138" s="23"/>
      <c r="F138" s="24"/>
      <c r="G138" s="25"/>
      <c r="Q138" s="8">
        <f t="shared" si="2"/>
        <v>1</v>
      </c>
      <c r="R138" s="8">
        <f t="shared" si="3"/>
        <v>1</v>
      </c>
      <c r="S138" s="8">
        <f t="shared" si="4"/>
        <v>1</v>
      </c>
      <c r="T138" s="8">
        <f t="shared" si="5"/>
        <v>3</v>
      </c>
    </row>
    <row r="139" customHeight="1" spans="1:20">
      <c r="A139" s="30">
        <v>1.2</v>
      </c>
      <c r="B139" s="49">
        <v>8.4</v>
      </c>
      <c r="C139" s="32" t="s">
        <v>82</v>
      </c>
      <c r="D139" s="29"/>
      <c r="E139" s="23"/>
      <c r="F139" s="24"/>
      <c r="G139" s="25"/>
      <c r="Q139" s="8">
        <f t="shared" si="2"/>
        <v>1</v>
      </c>
      <c r="R139" s="8">
        <f t="shared" si="3"/>
        <v>1</v>
      </c>
      <c r="S139" s="8">
        <f t="shared" si="4"/>
        <v>1</v>
      </c>
      <c r="T139" s="8">
        <f t="shared" si="5"/>
        <v>3</v>
      </c>
    </row>
    <row r="140" customHeight="1" spans="1:20">
      <c r="A140" s="30"/>
      <c r="B140" s="35"/>
      <c r="C140" s="38"/>
      <c r="D140" s="29"/>
      <c r="E140" s="23"/>
      <c r="F140" s="24"/>
      <c r="G140" s="25"/>
      <c r="Q140" s="8">
        <f t="shared" si="2"/>
        <v>1</v>
      </c>
      <c r="R140" s="8">
        <f t="shared" si="3"/>
        <v>1</v>
      </c>
      <c r="S140" s="8">
        <f t="shared" si="4"/>
        <v>1</v>
      </c>
      <c r="T140" s="8">
        <f t="shared" si="5"/>
        <v>3</v>
      </c>
    </row>
    <row r="141" customHeight="1" spans="1:20">
      <c r="A141" s="30" t="s">
        <v>83</v>
      </c>
      <c r="B141" s="35" t="s">
        <v>84</v>
      </c>
      <c r="C141" s="38" t="s">
        <v>15</v>
      </c>
      <c r="D141" s="29" t="s">
        <v>16</v>
      </c>
      <c r="E141" s="23">
        <v>1</v>
      </c>
      <c r="F141" s="24"/>
      <c r="G141" s="25"/>
      <c r="Q141" s="8">
        <f t="shared" si="2"/>
        <v>1</v>
      </c>
      <c r="R141" s="8">
        <f t="shared" si="3"/>
        <v>1</v>
      </c>
      <c r="S141" s="8">
        <f t="shared" si="4"/>
        <v>1</v>
      </c>
      <c r="T141" s="8">
        <f t="shared" si="5"/>
        <v>3</v>
      </c>
    </row>
    <row r="142" customHeight="1" spans="1:20">
      <c r="A142" s="30"/>
      <c r="B142" s="35"/>
      <c r="C142" s="38"/>
      <c r="D142" s="29"/>
      <c r="E142" s="23"/>
      <c r="F142" s="24"/>
      <c r="G142" s="25" t="str">
        <f t="shared" si="0"/>
        <v/>
      </c>
      <c r="Q142" s="8">
        <f t="shared" si="2"/>
        <v>1</v>
      </c>
      <c r="R142" s="8">
        <f t="shared" si="3"/>
        <v>1</v>
      </c>
      <c r="S142" s="8">
        <f t="shared" si="4"/>
        <v>1</v>
      </c>
      <c r="T142" s="8">
        <f t="shared" si="5"/>
        <v>3</v>
      </c>
    </row>
    <row r="143" ht="26.4" customHeight="1" spans="1:20">
      <c r="A143" s="30" t="s">
        <v>85</v>
      </c>
      <c r="B143" s="35" t="s">
        <v>86</v>
      </c>
      <c r="C143" s="38" t="s">
        <v>87</v>
      </c>
      <c r="D143" s="29"/>
      <c r="E143" s="23"/>
      <c r="F143" s="24"/>
      <c r="G143" s="25" t="str">
        <f t="shared" si="0"/>
        <v/>
      </c>
      <c r="Q143" s="8">
        <f t="shared" si="2"/>
        <v>1</v>
      </c>
      <c r="R143" s="8">
        <f t="shared" si="3"/>
        <v>1</v>
      </c>
      <c r="S143" s="8">
        <f t="shared" si="4"/>
        <v>1</v>
      </c>
      <c r="T143" s="8">
        <f t="shared" si="5"/>
        <v>3</v>
      </c>
    </row>
    <row r="144" customHeight="1" spans="1:20">
      <c r="A144" s="30"/>
      <c r="B144" s="35"/>
      <c r="C144" s="38"/>
      <c r="D144" s="29"/>
      <c r="E144" s="23"/>
      <c r="F144" s="24"/>
      <c r="G144" s="25" t="str">
        <f t="shared" si="0"/>
        <v/>
      </c>
      <c r="Q144" s="8">
        <f t="shared" si="2"/>
        <v>1</v>
      </c>
      <c r="R144" s="8">
        <f t="shared" si="3"/>
        <v>1</v>
      </c>
      <c r="S144" s="8">
        <f t="shared" si="4"/>
        <v>1</v>
      </c>
      <c r="T144" s="8">
        <f t="shared" si="5"/>
        <v>3</v>
      </c>
    </row>
    <row r="145" customHeight="1" spans="1:20">
      <c r="A145" s="30" t="s">
        <v>88</v>
      </c>
      <c r="B145" s="35" t="s">
        <v>89</v>
      </c>
      <c r="C145" s="47" t="s">
        <v>22</v>
      </c>
      <c r="D145" s="29"/>
      <c r="E145" s="23"/>
      <c r="F145" s="24"/>
      <c r="G145" s="25" t="str">
        <f t="shared" si="0"/>
        <v/>
      </c>
      <c r="Q145" s="8">
        <f t="shared" si="2"/>
        <v>1</v>
      </c>
      <c r="R145" s="8">
        <f t="shared" si="3"/>
        <v>1</v>
      </c>
      <c r="S145" s="8">
        <f t="shared" si="4"/>
        <v>1</v>
      </c>
      <c r="T145" s="8">
        <f t="shared" si="5"/>
        <v>3</v>
      </c>
    </row>
    <row r="146" customHeight="1" spans="1:20">
      <c r="A146" s="30"/>
      <c r="B146" s="35"/>
      <c r="C146" s="47"/>
      <c r="D146" s="29"/>
      <c r="E146" s="23"/>
      <c r="F146" s="24"/>
      <c r="G146" s="25" t="str">
        <f t="shared" si="0"/>
        <v/>
      </c>
      <c r="Q146" s="8">
        <f t="shared" si="2"/>
        <v>1</v>
      </c>
      <c r="R146" s="8">
        <f t="shared" si="3"/>
        <v>1</v>
      </c>
      <c r="S146" s="8">
        <f t="shared" si="4"/>
        <v>1</v>
      </c>
      <c r="T146" s="8">
        <f t="shared" si="5"/>
        <v>3</v>
      </c>
    </row>
    <row r="147" customHeight="1" spans="1:20">
      <c r="A147" s="30" t="s">
        <v>90</v>
      </c>
      <c r="B147" s="35"/>
      <c r="C147" s="38" t="s">
        <v>24</v>
      </c>
      <c r="D147" s="29" t="s">
        <v>91</v>
      </c>
      <c r="E147" s="23">
        <v>12</v>
      </c>
      <c r="F147" s="24"/>
      <c r="G147" s="25"/>
      <c r="Q147" s="8">
        <f t="shared" si="2"/>
        <v>1</v>
      </c>
      <c r="R147" s="8">
        <f t="shared" si="3"/>
        <v>1</v>
      </c>
      <c r="S147" s="8">
        <f t="shared" si="4"/>
        <v>1</v>
      </c>
      <c r="T147" s="8">
        <f t="shared" si="5"/>
        <v>3</v>
      </c>
    </row>
    <row r="148" customHeight="1" spans="1:20">
      <c r="A148" s="30"/>
      <c r="B148" s="33"/>
      <c r="C148" s="39"/>
      <c r="D148" s="50"/>
      <c r="E148" s="23"/>
      <c r="F148" s="24"/>
      <c r="G148" s="25"/>
      <c r="Q148" s="8">
        <f t="shared" si="2"/>
        <v>1</v>
      </c>
      <c r="R148" s="8">
        <f t="shared" si="3"/>
        <v>1</v>
      </c>
      <c r="S148" s="8">
        <f t="shared" si="4"/>
        <v>1</v>
      </c>
      <c r="T148" s="8">
        <f t="shared" si="5"/>
        <v>3</v>
      </c>
    </row>
    <row r="149" customHeight="1" spans="1:20">
      <c r="A149" s="30" t="s">
        <v>92</v>
      </c>
      <c r="B149" s="35"/>
      <c r="C149" s="51" t="s">
        <v>93</v>
      </c>
      <c r="D149" s="50" t="s">
        <v>91</v>
      </c>
      <c r="E149" s="23">
        <v>12</v>
      </c>
      <c r="F149" s="24"/>
      <c r="G149" s="25"/>
      <c r="Q149" s="8">
        <f t="shared" si="2"/>
        <v>1</v>
      </c>
      <c r="R149" s="8">
        <f t="shared" si="3"/>
        <v>1</v>
      </c>
      <c r="S149" s="8">
        <f t="shared" si="4"/>
        <v>1</v>
      </c>
      <c r="T149" s="8">
        <f t="shared" si="5"/>
        <v>3</v>
      </c>
    </row>
    <row r="150" customHeight="1" spans="1:20">
      <c r="A150" s="30"/>
      <c r="B150" s="35"/>
      <c r="C150" s="39"/>
      <c r="D150" s="50"/>
      <c r="E150" s="23"/>
      <c r="F150" s="24"/>
      <c r="G150" s="25"/>
      <c r="Q150" s="8">
        <f t="shared" si="2"/>
        <v>1</v>
      </c>
      <c r="R150" s="8">
        <f t="shared" si="3"/>
        <v>1</v>
      </c>
      <c r="S150" s="8">
        <f t="shared" si="4"/>
        <v>1</v>
      </c>
      <c r="T150" s="8">
        <f t="shared" si="5"/>
        <v>3</v>
      </c>
    </row>
    <row r="151" customHeight="1" spans="1:20">
      <c r="A151" s="30" t="s">
        <v>94</v>
      </c>
      <c r="B151" s="35"/>
      <c r="C151" s="38" t="s">
        <v>28</v>
      </c>
      <c r="D151" s="29" t="s">
        <v>91</v>
      </c>
      <c r="E151" s="23">
        <v>12</v>
      </c>
      <c r="F151" s="24"/>
      <c r="G151" s="25"/>
      <c r="Q151" s="8">
        <f t="shared" si="2"/>
        <v>1</v>
      </c>
      <c r="R151" s="8">
        <f t="shared" si="3"/>
        <v>1</v>
      </c>
      <c r="S151" s="8">
        <f t="shared" si="4"/>
        <v>1</v>
      </c>
      <c r="T151" s="8">
        <f t="shared" si="5"/>
        <v>3</v>
      </c>
    </row>
    <row r="152" customHeight="1" spans="1:20">
      <c r="A152" s="30"/>
      <c r="B152" s="33"/>
      <c r="D152" s="29"/>
      <c r="E152" s="23"/>
      <c r="F152" s="24"/>
      <c r="G152" s="25" t="str">
        <f t="shared" ref="G152:G155" si="6">IF(E152&lt;&gt;"",E152*F152,"")</f>
        <v/>
      </c>
      <c r="Q152" s="8">
        <f t="shared" si="2"/>
        <v>1</v>
      </c>
      <c r="R152" s="8">
        <f t="shared" si="3"/>
        <v>1</v>
      </c>
      <c r="S152" s="8">
        <f t="shared" si="4"/>
        <v>1</v>
      </c>
      <c r="T152" s="8">
        <f t="shared" si="5"/>
        <v>3</v>
      </c>
    </row>
    <row r="153" customHeight="1" spans="1:20">
      <c r="A153" s="30" t="s">
        <v>95</v>
      </c>
      <c r="B153" s="35"/>
      <c r="C153" s="51" t="s">
        <v>96</v>
      </c>
      <c r="D153" s="50" t="s">
        <v>97</v>
      </c>
      <c r="E153" s="23">
        <v>1</v>
      </c>
      <c r="F153" s="24">
        <v>200000</v>
      </c>
      <c r="G153" s="25">
        <f t="shared" si="6"/>
        <v>200000</v>
      </c>
      <c r="Q153" s="8">
        <f t="shared" si="2"/>
        <v>1</v>
      </c>
      <c r="R153" s="8">
        <f t="shared" si="3"/>
        <v>1</v>
      </c>
      <c r="S153" s="8">
        <f t="shared" si="4"/>
        <v>1</v>
      </c>
      <c r="T153" s="8">
        <f t="shared" si="5"/>
        <v>3</v>
      </c>
    </row>
    <row r="154" customHeight="1" spans="1:20">
      <c r="A154" s="30"/>
      <c r="B154" s="35"/>
      <c r="C154" s="38"/>
      <c r="D154" s="29"/>
      <c r="E154" s="23"/>
      <c r="F154" s="24"/>
      <c r="G154" s="25" t="str">
        <f t="shared" si="6"/>
        <v/>
      </c>
      <c r="Q154" s="8">
        <f t="shared" ref="Q154:Q218" si="7">IF(K154="No comment",0,1)</f>
        <v>1</v>
      </c>
      <c r="R154" s="8">
        <f t="shared" ref="R154:R218" si="8">IF(L154="No comment",0,1)</f>
        <v>1</v>
      </c>
      <c r="S154" s="8">
        <f t="shared" ref="S154:S218" si="9">IF(M154="No comment",0,1)</f>
        <v>1</v>
      </c>
      <c r="T154" s="8">
        <f t="shared" ref="T154:T218" si="10">SUM(N154:S154)</f>
        <v>3</v>
      </c>
    </row>
    <row r="155" customHeight="1" spans="1:20">
      <c r="A155" s="30" t="s">
        <v>98</v>
      </c>
      <c r="B155" s="35"/>
      <c r="C155" s="51" t="s">
        <v>99</v>
      </c>
      <c r="D155" s="50" t="s">
        <v>34</v>
      </c>
      <c r="E155" s="52"/>
      <c r="F155" s="24">
        <f>F153</f>
        <v>200000</v>
      </c>
      <c r="G155" s="25" t="str">
        <f t="shared" si="6"/>
        <v/>
      </c>
      <c r="Q155" s="8">
        <f t="shared" si="7"/>
        <v>1</v>
      </c>
      <c r="R155" s="8">
        <f t="shared" si="8"/>
        <v>1</v>
      </c>
      <c r="S155" s="8">
        <f t="shared" si="9"/>
        <v>1</v>
      </c>
      <c r="T155" s="8">
        <f t="shared" si="10"/>
        <v>3</v>
      </c>
    </row>
    <row r="156" customHeight="1" spans="1:20">
      <c r="A156" s="30"/>
      <c r="B156" s="35"/>
      <c r="C156" s="51"/>
      <c r="D156" s="50"/>
      <c r="E156" s="52"/>
      <c r="F156" s="24"/>
      <c r="G156" s="25"/>
      <c r="Q156" s="8">
        <f t="shared" si="7"/>
        <v>1</v>
      </c>
      <c r="R156" s="8">
        <f t="shared" si="8"/>
        <v>1</v>
      </c>
      <c r="S156" s="8">
        <f t="shared" si="9"/>
        <v>1</v>
      </c>
      <c r="T156" s="8">
        <f t="shared" si="10"/>
        <v>3</v>
      </c>
    </row>
    <row r="157" ht="13.8" customHeight="1" spans="1:20">
      <c r="A157" s="53" t="s">
        <v>100</v>
      </c>
      <c r="B157" s="54"/>
      <c r="C157" s="54"/>
      <c r="D157" s="55"/>
      <c r="E157" s="56"/>
      <c r="F157" s="57"/>
      <c r="G157" s="58"/>
      <c r="Q157" s="8">
        <f t="shared" si="7"/>
        <v>1</v>
      </c>
      <c r="R157" s="8">
        <f t="shared" si="8"/>
        <v>1</v>
      </c>
      <c r="S157" s="8">
        <f t="shared" si="9"/>
        <v>1</v>
      </c>
      <c r="T157" s="8">
        <f t="shared" si="10"/>
        <v>3</v>
      </c>
    </row>
    <row r="158" ht="13.8" customHeight="1" spans="1:20">
      <c r="A158" s="13" t="s">
        <v>2</v>
      </c>
      <c r="B158" s="14" t="s">
        <v>3</v>
      </c>
      <c r="C158" s="15" t="s">
        <v>4</v>
      </c>
      <c r="D158" s="15" t="s">
        <v>5</v>
      </c>
      <c r="E158" s="16" t="s">
        <v>6</v>
      </c>
      <c r="F158" s="17" t="s">
        <v>7</v>
      </c>
      <c r="G158" s="18" t="s">
        <v>8</v>
      </c>
      <c r="Q158" s="8">
        <f t="shared" si="7"/>
        <v>1</v>
      </c>
      <c r="R158" s="8">
        <f t="shared" si="8"/>
        <v>1</v>
      </c>
      <c r="S158" s="8">
        <f t="shared" si="9"/>
        <v>1</v>
      </c>
      <c r="T158" s="8">
        <f t="shared" si="10"/>
        <v>3</v>
      </c>
    </row>
    <row r="159" ht="13.8" customHeight="1" spans="1:20">
      <c r="A159" s="59"/>
      <c r="B159" s="60"/>
      <c r="C159" s="61" t="s">
        <v>101</v>
      </c>
      <c r="D159" s="55"/>
      <c r="E159" s="56"/>
      <c r="F159" s="62"/>
      <c r="G159" s="63"/>
      <c r="Q159" s="8">
        <f t="shared" si="7"/>
        <v>1</v>
      </c>
      <c r="R159" s="8">
        <f t="shared" si="8"/>
        <v>1</v>
      </c>
      <c r="S159" s="8">
        <f t="shared" si="9"/>
        <v>1</v>
      </c>
      <c r="T159" s="8">
        <f t="shared" si="10"/>
        <v>3</v>
      </c>
    </row>
    <row r="160" ht="13.8" customHeight="1" spans="1:7">
      <c r="A160" s="64"/>
      <c r="B160" s="65"/>
      <c r="C160" s="66"/>
      <c r="D160" s="67"/>
      <c r="E160" s="68"/>
      <c r="F160" s="69"/>
      <c r="G160" s="70"/>
    </row>
    <row r="161" spans="1:20">
      <c r="A161" s="30" t="s">
        <v>102</v>
      </c>
      <c r="B161" s="35"/>
      <c r="C161" s="51" t="s">
        <v>36</v>
      </c>
      <c r="D161" s="29" t="s">
        <v>91</v>
      </c>
      <c r="E161" s="23">
        <v>12</v>
      </c>
      <c r="F161" s="24"/>
      <c r="G161" s="25"/>
      <c r="Q161" s="8">
        <f t="shared" si="7"/>
        <v>1</v>
      </c>
      <c r="R161" s="8">
        <f t="shared" si="8"/>
        <v>1</v>
      </c>
      <c r="S161" s="8">
        <f t="shared" si="9"/>
        <v>1</v>
      </c>
      <c r="T161" s="8">
        <f t="shared" si="10"/>
        <v>3</v>
      </c>
    </row>
    <row r="162" customHeight="1" spans="1:20">
      <c r="A162" s="30"/>
      <c r="B162" s="35"/>
      <c r="C162" s="51"/>
      <c r="D162" s="50"/>
      <c r="E162" s="23"/>
      <c r="F162" s="24"/>
      <c r="G162" s="25"/>
      <c r="Q162" s="8">
        <f t="shared" si="7"/>
        <v>1</v>
      </c>
      <c r="R162" s="8">
        <f t="shared" si="8"/>
        <v>1</v>
      </c>
      <c r="S162" s="8">
        <f t="shared" si="9"/>
        <v>1</v>
      </c>
      <c r="T162" s="8">
        <f t="shared" si="10"/>
        <v>3</v>
      </c>
    </row>
    <row r="163" ht="26.4" customHeight="1" spans="1:20">
      <c r="A163" s="30" t="s">
        <v>103</v>
      </c>
      <c r="B163" s="35"/>
      <c r="C163" s="38" t="s">
        <v>38</v>
      </c>
      <c r="D163" s="29" t="s">
        <v>91</v>
      </c>
      <c r="E163" s="23">
        <v>12</v>
      </c>
      <c r="F163" s="24"/>
      <c r="G163" s="25"/>
      <c r="Q163" s="8">
        <f t="shared" si="7"/>
        <v>1</v>
      </c>
      <c r="R163" s="8">
        <f t="shared" si="8"/>
        <v>1</v>
      </c>
      <c r="S163" s="8">
        <f t="shared" si="9"/>
        <v>1</v>
      </c>
      <c r="T163" s="8">
        <f t="shared" si="10"/>
        <v>3</v>
      </c>
    </row>
    <row r="164" customHeight="1" spans="1:20">
      <c r="A164" s="30"/>
      <c r="B164" s="35"/>
      <c r="C164" s="51"/>
      <c r="D164" s="50"/>
      <c r="E164" s="23"/>
      <c r="F164" s="24"/>
      <c r="G164" s="25"/>
      <c r="Q164" s="8">
        <f t="shared" si="7"/>
        <v>1</v>
      </c>
      <c r="R164" s="8">
        <f t="shared" si="8"/>
        <v>1</v>
      </c>
      <c r="S164" s="8">
        <f t="shared" si="9"/>
        <v>1</v>
      </c>
      <c r="T164" s="8">
        <f t="shared" si="10"/>
        <v>3</v>
      </c>
    </row>
    <row r="165" spans="1:20">
      <c r="A165" s="30" t="s">
        <v>104</v>
      </c>
      <c r="B165" s="35"/>
      <c r="C165" s="51" t="s">
        <v>40</v>
      </c>
      <c r="D165" s="29" t="s">
        <v>31</v>
      </c>
      <c r="E165" s="23">
        <v>1</v>
      </c>
      <c r="F165" s="24">
        <v>200000</v>
      </c>
      <c r="G165" s="25">
        <v>200000</v>
      </c>
      <c r="Q165" s="8">
        <f t="shared" si="7"/>
        <v>1</v>
      </c>
      <c r="R165" s="8">
        <f t="shared" si="8"/>
        <v>1</v>
      </c>
      <c r="S165" s="8">
        <f t="shared" si="9"/>
        <v>1</v>
      </c>
      <c r="T165" s="8">
        <f t="shared" si="10"/>
        <v>3</v>
      </c>
    </row>
    <row r="166" customHeight="1" spans="1:20">
      <c r="A166" s="30"/>
      <c r="B166" s="35"/>
      <c r="C166" s="51"/>
      <c r="D166" s="50"/>
      <c r="E166" s="23"/>
      <c r="F166" s="24"/>
      <c r="G166" s="25"/>
      <c r="Q166" s="8">
        <f t="shared" si="7"/>
        <v>1</v>
      </c>
      <c r="R166" s="8">
        <f t="shared" si="8"/>
        <v>1</v>
      </c>
      <c r="S166" s="8">
        <f t="shared" si="9"/>
        <v>1</v>
      </c>
      <c r="T166" s="8">
        <f t="shared" si="10"/>
        <v>3</v>
      </c>
    </row>
    <row r="167" customHeight="1" spans="1:20">
      <c r="A167" s="30" t="s">
        <v>105</v>
      </c>
      <c r="B167" s="35"/>
      <c r="C167" s="46" t="s">
        <v>106</v>
      </c>
      <c r="D167" s="29" t="s">
        <v>91</v>
      </c>
      <c r="E167" s="23">
        <v>12</v>
      </c>
      <c r="F167" s="24"/>
      <c r="G167" s="25"/>
      <c r="Q167" s="8">
        <f t="shared" si="7"/>
        <v>1</v>
      </c>
      <c r="R167" s="8">
        <f t="shared" si="8"/>
        <v>1</v>
      </c>
      <c r="S167" s="8">
        <f t="shared" si="9"/>
        <v>1</v>
      </c>
      <c r="T167" s="8">
        <f t="shared" si="10"/>
        <v>3</v>
      </c>
    </row>
    <row r="168" customHeight="1" spans="1:20">
      <c r="A168" s="30"/>
      <c r="B168" s="35"/>
      <c r="C168" s="51"/>
      <c r="D168" s="50"/>
      <c r="E168" s="23"/>
      <c r="F168" s="24"/>
      <c r="G168" s="25"/>
      <c r="Q168" s="8">
        <f t="shared" si="7"/>
        <v>1</v>
      </c>
      <c r="R168" s="8">
        <f t="shared" si="8"/>
        <v>1</v>
      </c>
      <c r="S168" s="8">
        <f t="shared" si="9"/>
        <v>1</v>
      </c>
      <c r="T168" s="8">
        <f t="shared" si="10"/>
        <v>3</v>
      </c>
    </row>
    <row r="169" customHeight="1" spans="1:20">
      <c r="A169" s="30" t="s">
        <v>107</v>
      </c>
      <c r="B169" s="35"/>
      <c r="C169" s="51" t="s">
        <v>44</v>
      </c>
      <c r="D169" s="29" t="s">
        <v>91</v>
      </c>
      <c r="E169" s="23">
        <v>12</v>
      </c>
      <c r="F169" s="24"/>
      <c r="G169" s="25"/>
      <c r="Q169" s="8">
        <f t="shared" si="7"/>
        <v>1</v>
      </c>
      <c r="R169" s="8">
        <f t="shared" si="8"/>
        <v>1</v>
      </c>
      <c r="S169" s="8">
        <f t="shared" si="9"/>
        <v>1</v>
      </c>
      <c r="T169" s="8">
        <f t="shared" si="10"/>
        <v>3</v>
      </c>
    </row>
    <row r="170" customHeight="1" spans="1:20">
      <c r="A170" s="30"/>
      <c r="B170" s="35"/>
      <c r="C170" s="51"/>
      <c r="D170" s="50"/>
      <c r="E170" s="23"/>
      <c r="F170" s="24"/>
      <c r="G170" s="25"/>
      <c r="Q170" s="8">
        <f t="shared" si="7"/>
        <v>1</v>
      </c>
      <c r="R170" s="8">
        <f t="shared" si="8"/>
        <v>1</v>
      </c>
      <c r="S170" s="8">
        <f t="shared" si="9"/>
        <v>1</v>
      </c>
      <c r="T170" s="8">
        <f t="shared" si="10"/>
        <v>3</v>
      </c>
    </row>
    <row r="171" customHeight="1" spans="1:20">
      <c r="A171" s="30" t="s">
        <v>108</v>
      </c>
      <c r="B171" s="35" t="s">
        <v>109</v>
      </c>
      <c r="C171" s="47" t="s">
        <v>47</v>
      </c>
      <c r="D171" s="29"/>
      <c r="E171" s="23"/>
      <c r="F171" s="24"/>
      <c r="G171" s="25"/>
      <c r="Q171" s="8">
        <f t="shared" si="7"/>
        <v>1</v>
      </c>
      <c r="R171" s="8">
        <f t="shared" si="8"/>
        <v>1</v>
      </c>
      <c r="S171" s="8">
        <f t="shared" si="9"/>
        <v>1</v>
      </c>
      <c r="T171" s="8">
        <f t="shared" si="10"/>
        <v>3</v>
      </c>
    </row>
    <row r="172" customHeight="1" spans="1:20">
      <c r="A172" s="30"/>
      <c r="B172" s="35"/>
      <c r="C172" s="47"/>
      <c r="D172" s="29"/>
      <c r="E172" s="23"/>
      <c r="F172" s="24"/>
      <c r="G172" s="25"/>
      <c r="Q172" s="8">
        <f t="shared" si="7"/>
        <v>1</v>
      </c>
      <c r="R172" s="8">
        <f t="shared" si="8"/>
        <v>1</v>
      </c>
      <c r="S172" s="8">
        <f t="shared" si="9"/>
        <v>1</v>
      </c>
      <c r="T172" s="8">
        <f t="shared" si="10"/>
        <v>3</v>
      </c>
    </row>
    <row r="173" customHeight="1" spans="1:20">
      <c r="A173" s="30" t="s">
        <v>110</v>
      </c>
      <c r="B173" s="35"/>
      <c r="C173" s="36" t="s">
        <v>49</v>
      </c>
      <c r="D173" s="29" t="s">
        <v>91</v>
      </c>
      <c r="E173" s="23">
        <v>12</v>
      </c>
      <c r="F173" s="24"/>
      <c r="G173" s="25"/>
      <c r="Q173" s="8">
        <f t="shared" si="7"/>
        <v>1</v>
      </c>
      <c r="R173" s="8">
        <f t="shared" si="8"/>
        <v>1</v>
      </c>
      <c r="S173" s="8">
        <f t="shared" si="9"/>
        <v>1</v>
      </c>
      <c r="T173" s="8">
        <f t="shared" si="10"/>
        <v>3</v>
      </c>
    </row>
    <row r="174" customHeight="1" spans="1:20">
      <c r="A174" s="30"/>
      <c r="B174" s="35"/>
      <c r="C174" s="33"/>
      <c r="D174" s="50"/>
      <c r="E174" s="71"/>
      <c r="F174" s="24"/>
      <c r="G174" s="25"/>
      <c r="Q174" s="8">
        <f t="shared" si="7"/>
        <v>1</v>
      </c>
      <c r="R174" s="8">
        <f t="shared" si="8"/>
        <v>1</v>
      </c>
      <c r="S174" s="8">
        <f t="shared" si="9"/>
        <v>1</v>
      </c>
      <c r="T174" s="8">
        <f t="shared" si="10"/>
        <v>3</v>
      </c>
    </row>
    <row r="175" customHeight="1" spans="1:20">
      <c r="A175" s="30" t="s">
        <v>111</v>
      </c>
      <c r="B175" s="35"/>
      <c r="C175" s="36" t="s">
        <v>51</v>
      </c>
      <c r="D175" s="29" t="s">
        <v>91</v>
      </c>
      <c r="E175" s="23">
        <v>12</v>
      </c>
      <c r="F175" s="24"/>
      <c r="G175" s="25"/>
      <c r="Q175" s="8">
        <f t="shared" si="7"/>
        <v>1</v>
      </c>
      <c r="R175" s="8">
        <f t="shared" si="8"/>
        <v>1</v>
      </c>
      <c r="S175" s="8">
        <f t="shared" si="9"/>
        <v>1</v>
      </c>
      <c r="T175" s="8">
        <f t="shared" si="10"/>
        <v>3</v>
      </c>
    </row>
    <row r="176" customHeight="1" spans="1:20">
      <c r="A176" s="30"/>
      <c r="B176" s="35"/>
      <c r="C176" s="36"/>
      <c r="D176" s="29"/>
      <c r="E176" s="23"/>
      <c r="F176" s="24"/>
      <c r="G176" s="25"/>
      <c r="Q176" s="8">
        <f t="shared" si="7"/>
        <v>1</v>
      </c>
      <c r="R176" s="8">
        <f t="shared" si="8"/>
        <v>1</v>
      </c>
      <c r="S176" s="8">
        <f t="shared" si="9"/>
        <v>1</v>
      </c>
      <c r="T176" s="8">
        <f t="shared" si="10"/>
        <v>3</v>
      </c>
    </row>
    <row r="177" customHeight="1" spans="1:20">
      <c r="A177" s="30" t="s">
        <v>112</v>
      </c>
      <c r="B177" s="33"/>
      <c r="C177" s="36" t="s">
        <v>53</v>
      </c>
      <c r="D177" s="29" t="s">
        <v>91</v>
      </c>
      <c r="E177" s="23">
        <v>12</v>
      </c>
      <c r="F177" s="24"/>
      <c r="G177" s="25"/>
      <c r="Q177" s="8">
        <f t="shared" si="7"/>
        <v>1</v>
      </c>
      <c r="R177" s="8">
        <f t="shared" si="8"/>
        <v>1</v>
      </c>
      <c r="S177" s="8">
        <f t="shared" si="9"/>
        <v>1</v>
      </c>
      <c r="T177" s="8">
        <f t="shared" si="10"/>
        <v>3</v>
      </c>
    </row>
    <row r="178" customHeight="1" spans="1:20">
      <c r="A178" s="30"/>
      <c r="B178" s="35"/>
      <c r="C178" s="72"/>
      <c r="D178" s="29"/>
      <c r="E178" s="23"/>
      <c r="F178" s="24"/>
      <c r="G178" s="25"/>
      <c r="Q178" s="8">
        <f t="shared" si="7"/>
        <v>1</v>
      </c>
      <c r="R178" s="8">
        <f t="shared" si="8"/>
        <v>1</v>
      </c>
      <c r="S178" s="8">
        <f t="shared" si="9"/>
        <v>1</v>
      </c>
      <c r="T178" s="8">
        <f t="shared" si="10"/>
        <v>3</v>
      </c>
    </row>
    <row r="179" customHeight="1" spans="1:20">
      <c r="A179" s="30" t="s">
        <v>113</v>
      </c>
      <c r="B179" s="35"/>
      <c r="C179" s="33" t="s">
        <v>55</v>
      </c>
      <c r="D179" s="29" t="s">
        <v>91</v>
      </c>
      <c r="E179" s="23">
        <v>12</v>
      </c>
      <c r="F179" s="24"/>
      <c r="G179" s="25"/>
      <c r="Q179" s="8">
        <f t="shared" si="7"/>
        <v>1</v>
      </c>
      <c r="R179" s="8">
        <f t="shared" si="8"/>
        <v>1</v>
      </c>
      <c r="S179" s="8">
        <f t="shared" si="9"/>
        <v>1</v>
      </c>
      <c r="T179" s="8">
        <f t="shared" si="10"/>
        <v>3</v>
      </c>
    </row>
    <row r="180" customHeight="1" spans="1:20">
      <c r="A180" s="30"/>
      <c r="B180" s="35"/>
      <c r="C180" s="36"/>
      <c r="D180" s="29"/>
      <c r="E180" s="23"/>
      <c r="F180" s="24"/>
      <c r="G180" s="25"/>
      <c r="Q180" s="8">
        <f t="shared" si="7"/>
        <v>1</v>
      </c>
      <c r="R180" s="8">
        <f t="shared" si="8"/>
        <v>1</v>
      </c>
      <c r="S180" s="8">
        <f t="shared" si="9"/>
        <v>1</v>
      </c>
      <c r="T180" s="8">
        <f t="shared" si="10"/>
        <v>3</v>
      </c>
    </row>
    <row r="181" customHeight="1" spans="1:20">
      <c r="A181" s="30" t="s">
        <v>114</v>
      </c>
      <c r="B181" s="35"/>
      <c r="C181" s="36" t="s">
        <v>115</v>
      </c>
      <c r="D181" s="29" t="s">
        <v>91</v>
      </c>
      <c r="E181" s="23">
        <v>12</v>
      </c>
      <c r="F181" s="24"/>
      <c r="G181" s="25"/>
      <c r="Q181" s="8">
        <f t="shared" si="7"/>
        <v>1</v>
      </c>
      <c r="R181" s="8">
        <f t="shared" si="8"/>
        <v>1</v>
      </c>
      <c r="S181" s="8">
        <f t="shared" si="9"/>
        <v>1</v>
      </c>
      <c r="T181" s="8">
        <f t="shared" si="10"/>
        <v>3</v>
      </c>
    </row>
    <row r="182" customHeight="1" spans="1:20">
      <c r="A182" s="30"/>
      <c r="B182" s="35"/>
      <c r="C182" s="36"/>
      <c r="D182" s="29"/>
      <c r="E182" s="23"/>
      <c r="F182" s="24"/>
      <c r="G182" s="25"/>
      <c r="Q182" s="8">
        <f t="shared" si="7"/>
        <v>1</v>
      </c>
      <c r="R182" s="8">
        <f t="shared" si="8"/>
        <v>1</v>
      </c>
      <c r="S182" s="8">
        <f t="shared" si="9"/>
        <v>1</v>
      </c>
      <c r="T182" s="8">
        <f t="shared" si="10"/>
        <v>3</v>
      </c>
    </row>
    <row r="183" customHeight="1" spans="1:20">
      <c r="A183" s="30" t="s">
        <v>116</v>
      </c>
      <c r="B183" s="35"/>
      <c r="C183" s="36" t="s">
        <v>59</v>
      </c>
      <c r="D183" s="29" t="s">
        <v>91</v>
      </c>
      <c r="E183" s="23">
        <v>12</v>
      </c>
      <c r="F183" s="24"/>
      <c r="G183" s="25"/>
      <c r="Q183" s="8">
        <f t="shared" si="7"/>
        <v>1</v>
      </c>
      <c r="R183" s="8">
        <f t="shared" si="8"/>
        <v>1</v>
      </c>
      <c r="S183" s="8">
        <f t="shared" si="9"/>
        <v>1</v>
      </c>
      <c r="T183" s="8">
        <f t="shared" si="10"/>
        <v>3</v>
      </c>
    </row>
    <row r="184" customHeight="1" spans="1:20">
      <c r="A184" s="30"/>
      <c r="B184" s="35"/>
      <c r="C184" s="36"/>
      <c r="D184" s="29"/>
      <c r="E184" s="23"/>
      <c r="F184" s="24"/>
      <c r="G184" s="25"/>
      <c r="Q184" s="8">
        <f t="shared" si="7"/>
        <v>1</v>
      </c>
      <c r="R184" s="8">
        <f t="shared" si="8"/>
        <v>1</v>
      </c>
      <c r="S184" s="8">
        <f t="shared" si="9"/>
        <v>1</v>
      </c>
      <c r="T184" s="8">
        <f t="shared" si="10"/>
        <v>3</v>
      </c>
    </row>
    <row r="185" customHeight="1" spans="1:20">
      <c r="A185" s="30" t="s">
        <v>117</v>
      </c>
      <c r="B185" s="35"/>
      <c r="C185" s="36" t="s">
        <v>118</v>
      </c>
      <c r="D185" s="29" t="s">
        <v>91</v>
      </c>
      <c r="E185" s="23">
        <v>12</v>
      </c>
      <c r="F185" s="24"/>
      <c r="G185" s="25"/>
      <c r="Q185" s="8">
        <f t="shared" si="7"/>
        <v>1</v>
      </c>
      <c r="R185" s="8">
        <f t="shared" si="8"/>
        <v>1</v>
      </c>
      <c r="S185" s="8">
        <f t="shared" si="9"/>
        <v>1</v>
      </c>
      <c r="T185" s="8">
        <f t="shared" si="10"/>
        <v>3</v>
      </c>
    </row>
    <row r="186" customHeight="1" spans="1:20">
      <c r="A186" s="30"/>
      <c r="B186" s="35"/>
      <c r="C186" s="36"/>
      <c r="D186" s="29"/>
      <c r="E186" s="23"/>
      <c r="F186" s="24"/>
      <c r="G186" s="25"/>
      <c r="Q186" s="8">
        <f t="shared" si="7"/>
        <v>1</v>
      </c>
      <c r="R186" s="8">
        <f t="shared" si="8"/>
        <v>1</v>
      </c>
      <c r="S186" s="8">
        <f t="shared" si="9"/>
        <v>1</v>
      </c>
      <c r="T186" s="8">
        <f t="shared" si="10"/>
        <v>3</v>
      </c>
    </row>
    <row r="187" customHeight="1" spans="1:20">
      <c r="A187" s="30" t="s">
        <v>119</v>
      </c>
      <c r="B187" s="35"/>
      <c r="C187" s="36" t="s">
        <v>63</v>
      </c>
      <c r="D187" s="29" t="s">
        <v>91</v>
      </c>
      <c r="E187" s="23">
        <v>12</v>
      </c>
      <c r="F187" s="24"/>
      <c r="G187" s="25"/>
      <c r="Q187" s="8">
        <f t="shared" si="7"/>
        <v>1</v>
      </c>
      <c r="R187" s="8">
        <f t="shared" si="8"/>
        <v>1</v>
      </c>
      <c r="S187" s="8">
        <f t="shared" si="9"/>
        <v>1</v>
      </c>
      <c r="T187" s="8">
        <f t="shared" si="10"/>
        <v>3</v>
      </c>
    </row>
    <row r="188" customHeight="1" spans="1:20">
      <c r="A188" s="30"/>
      <c r="B188" s="35"/>
      <c r="C188" s="38"/>
      <c r="D188" s="29"/>
      <c r="E188" s="23"/>
      <c r="F188" s="24"/>
      <c r="G188" s="25"/>
      <c r="Q188" s="8">
        <f t="shared" si="7"/>
        <v>1</v>
      </c>
      <c r="R188" s="8">
        <f t="shared" si="8"/>
        <v>1</v>
      </c>
      <c r="S188" s="8">
        <f t="shared" si="9"/>
        <v>1</v>
      </c>
      <c r="T188" s="8">
        <f t="shared" si="10"/>
        <v>3</v>
      </c>
    </row>
    <row r="189" spans="1:20">
      <c r="A189" s="30" t="s">
        <v>120</v>
      </c>
      <c r="B189" s="35" t="s">
        <v>121</v>
      </c>
      <c r="C189" s="38" t="s">
        <v>122</v>
      </c>
      <c r="D189" s="29" t="s">
        <v>91</v>
      </c>
      <c r="E189" s="23">
        <v>12</v>
      </c>
      <c r="F189" s="24"/>
      <c r="G189" s="25"/>
      <c r="Q189" s="8">
        <f t="shared" si="7"/>
        <v>1</v>
      </c>
      <c r="R189" s="8">
        <f t="shared" si="8"/>
        <v>1</v>
      </c>
      <c r="S189" s="8">
        <f t="shared" si="9"/>
        <v>1</v>
      </c>
      <c r="T189" s="8">
        <f t="shared" si="10"/>
        <v>3</v>
      </c>
    </row>
    <row r="190" customHeight="1" spans="1:20">
      <c r="A190" s="30"/>
      <c r="B190" s="35"/>
      <c r="C190" s="38"/>
      <c r="D190" s="29"/>
      <c r="E190" s="23"/>
      <c r="F190" s="24"/>
      <c r="G190" s="25"/>
      <c r="Q190" s="8">
        <f t="shared" si="7"/>
        <v>1</v>
      </c>
      <c r="R190" s="8">
        <f t="shared" si="8"/>
        <v>1</v>
      </c>
      <c r="S190" s="8">
        <f t="shared" si="9"/>
        <v>1</v>
      </c>
      <c r="T190" s="8">
        <f t="shared" si="10"/>
        <v>3</v>
      </c>
    </row>
    <row r="191" ht="26.4" customHeight="1" spans="1:20">
      <c r="A191" s="30" t="s">
        <v>123</v>
      </c>
      <c r="B191" s="35" t="s">
        <v>124</v>
      </c>
      <c r="C191" s="38" t="s">
        <v>125</v>
      </c>
      <c r="D191" s="29" t="s">
        <v>91</v>
      </c>
      <c r="E191" s="23">
        <v>12</v>
      </c>
      <c r="F191" s="24"/>
      <c r="G191" s="25"/>
      <c r="Q191" s="8">
        <f t="shared" si="7"/>
        <v>1</v>
      </c>
      <c r="R191" s="8">
        <f t="shared" si="8"/>
        <v>1</v>
      </c>
      <c r="S191" s="8">
        <f t="shared" si="9"/>
        <v>1</v>
      </c>
      <c r="T191" s="8">
        <f t="shared" si="10"/>
        <v>3</v>
      </c>
    </row>
    <row r="192" customHeight="1" spans="1:20">
      <c r="A192" s="30"/>
      <c r="B192" s="35"/>
      <c r="C192" s="38"/>
      <c r="D192" s="29"/>
      <c r="E192" s="23"/>
      <c r="F192" s="24"/>
      <c r="G192" s="25" t="str">
        <f t="shared" ref="G192:G207" si="11">IF(E192&lt;&gt;"",E192*F192,"")</f>
        <v/>
      </c>
      <c r="Q192" s="8">
        <f t="shared" si="7"/>
        <v>1</v>
      </c>
      <c r="R192" s="8">
        <f t="shared" si="8"/>
        <v>1</v>
      </c>
      <c r="S192" s="8">
        <f t="shared" si="9"/>
        <v>1</v>
      </c>
      <c r="T192" s="8">
        <f t="shared" si="10"/>
        <v>3</v>
      </c>
    </row>
    <row r="193" customHeight="1" spans="1:20">
      <c r="A193" s="30" t="s">
        <v>126</v>
      </c>
      <c r="B193" s="35" t="s">
        <v>127</v>
      </c>
      <c r="C193" s="38" t="s">
        <v>128</v>
      </c>
      <c r="D193" s="29" t="s">
        <v>91</v>
      </c>
      <c r="E193" s="23">
        <v>12</v>
      </c>
      <c r="F193" s="24"/>
      <c r="G193" s="25"/>
      <c r="Q193" s="8">
        <f t="shared" si="7"/>
        <v>1</v>
      </c>
      <c r="R193" s="8">
        <f t="shared" si="8"/>
        <v>1</v>
      </c>
      <c r="S193" s="8">
        <f t="shared" si="9"/>
        <v>1</v>
      </c>
      <c r="T193" s="8">
        <f t="shared" si="10"/>
        <v>3</v>
      </c>
    </row>
    <row r="194" customHeight="1" spans="1:20">
      <c r="A194" s="30"/>
      <c r="B194" s="35"/>
      <c r="C194" s="38"/>
      <c r="D194" s="29"/>
      <c r="E194" s="23"/>
      <c r="F194" s="24"/>
      <c r="G194" s="25"/>
      <c r="Q194" s="8">
        <f t="shared" si="7"/>
        <v>1</v>
      </c>
      <c r="R194" s="8">
        <f t="shared" si="8"/>
        <v>1</v>
      </c>
      <c r="S194" s="8">
        <f t="shared" si="9"/>
        <v>1</v>
      </c>
      <c r="T194" s="8">
        <f t="shared" si="10"/>
        <v>3</v>
      </c>
    </row>
    <row r="195" spans="1:20">
      <c r="A195" s="30" t="s">
        <v>129</v>
      </c>
      <c r="B195" s="73" t="s">
        <v>130</v>
      </c>
      <c r="C195" s="38" t="s">
        <v>131</v>
      </c>
      <c r="D195" s="29" t="s">
        <v>16</v>
      </c>
      <c r="E195" s="23">
        <v>1</v>
      </c>
      <c r="F195" s="24"/>
      <c r="G195" s="25"/>
      <c r="Q195" s="8">
        <f t="shared" si="7"/>
        <v>1</v>
      </c>
      <c r="R195" s="8">
        <f t="shared" si="8"/>
        <v>1</v>
      </c>
      <c r="S195" s="8">
        <f t="shared" si="9"/>
        <v>1</v>
      </c>
      <c r="T195" s="8">
        <f t="shared" si="10"/>
        <v>3</v>
      </c>
    </row>
    <row r="196" customHeight="1" spans="1:20">
      <c r="A196" s="30"/>
      <c r="B196" s="35"/>
      <c r="C196" s="38"/>
      <c r="D196" s="29"/>
      <c r="E196" s="23"/>
      <c r="F196" s="24"/>
      <c r="G196" s="25"/>
      <c r="Q196" s="8">
        <f t="shared" si="7"/>
        <v>1</v>
      </c>
      <c r="R196" s="8">
        <f t="shared" si="8"/>
        <v>1</v>
      </c>
      <c r="S196" s="8">
        <f t="shared" si="9"/>
        <v>1</v>
      </c>
      <c r="T196" s="8">
        <f t="shared" si="10"/>
        <v>3</v>
      </c>
    </row>
    <row r="197" customHeight="1" spans="1:20">
      <c r="A197" s="30" t="s">
        <v>132</v>
      </c>
      <c r="B197" s="35" t="s">
        <v>71</v>
      </c>
      <c r="C197" s="32" t="s">
        <v>72</v>
      </c>
      <c r="D197" s="29"/>
      <c r="E197" s="23"/>
      <c r="F197" s="24"/>
      <c r="G197" s="25" t="str">
        <f t="shared" si="11"/>
        <v/>
      </c>
      <c r="Q197" s="8">
        <f t="shared" si="7"/>
        <v>1</v>
      </c>
      <c r="R197" s="8">
        <f t="shared" si="8"/>
        <v>1</v>
      </c>
      <c r="S197" s="8">
        <f t="shared" si="9"/>
        <v>1</v>
      </c>
      <c r="T197" s="8">
        <f t="shared" si="10"/>
        <v>3</v>
      </c>
    </row>
    <row r="198" customHeight="1" spans="1:20">
      <c r="A198" s="30"/>
      <c r="B198" s="74"/>
      <c r="C198" s="8"/>
      <c r="D198" s="29"/>
      <c r="E198" s="23"/>
      <c r="F198" s="24"/>
      <c r="G198" s="25" t="str">
        <f t="shared" si="11"/>
        <v/>
      </c>
      <c r="Q198" s="8">
        <f t="shared" si="7"/>
        <v>1</v>
      </c>
      <c r="R198" s="8">
        <f t="shared" si="8"/>
        <v>1</v>
      </c>
      <c r="S198" s="8">
        <f t="shared" si="9"/>
        <v>1</v>
      </c>
      <c r="T198" s="8">
        <f t="shared" si="10"/>
        <v>3</v>
      </c>
    </row>
    <row r="199" customHeight="1" spans="1:20">
      <c r="A199" s="30" t="s">
        <v>133</v>
      </c>
      <c r="B199" s="35" t="s">
        <v>77</v>
      </c>
      <c r="C199" s="38" t="s">
        <v>134</v>
      </c>
      <c r="D199" s="29" t="s">
        <v>91</v>
      </c>
      <c r="E199" s="23">
        <v>12</v>
      </c>
      <c r="F199" s="24"/>
      <c r="G199" s="25"/>
      <c r="Q199" s="8">
        <f t="shared" si="7"/>
        <v>1</v>
      </c>
      <c r="R199" s="8">
        <f t="shared" si="8"/>
        <v>1</v>
      </c>
      <c r="S199" s="8">
        <f t="shared" si="9"/>
        <v>1</v>
      </c>
      <c r="T199" s="8">
        <f t="shared" si="10"/>
        <v>3</v>
      </c>
    </row>
    <row r="200" customHeight="1" spans="1:20">
      <c r="A200" s="30"/>
      <c r="B200" s="35"/>
      <c r="C200" s="38"/>
      <c r="D200" s="29"/>
      <c r="E200" s="23"/>
      <c r="F200" s="24"/>
      <c r="G200" s="25"/>
      <c r="Q200" s="8">
        <f t="shared" si="7"/>
        <v>1</v>
      </c>
      <c r="R200" s="8">
        <f t="shared" si="8"/>
        <v>1</v>
      </c>
      <c r="S200" s="8">
        <f t="shared" si="9"/>
        <v>1</v>
      </c>
      <c r="T200" s="8">
        <f t="shared" si="10"/>
        <v>3</v>
      </c>
    </row>
    <row r="201" customHeight="1" spans="1:20">
      <c r="A201" s="30" t="s">
        <v>135</v>
      </c>
      <c r="B201" s="35" t="s">
        <v>80</v>
      </c>
      <c r="C201" s="38" t="s">
        <v>81</v>
      </c>
      <c r="D201" s="29" t="s">
        <v>91</v>
      </c>
      <c r="E201" s="23">
        <v>12</v>
      </c>
      <c r="F201" s="24"/>
      <c r="G201" s="25"/>
      <c r="Q201" s="8">
        <f t="shared" si="7"/>
        <v>1</v>
      </c>
      <c r="R201" s="8">
        <f t="shared" si="8"/>
        <v>1</v>
      </c>
      <c r="S201" s="8">
        <f t="shared" si="9"/>
        <v>1</v>
      </c>
      <c r="T201" s="8">
        <f t="shared" si="10"/>
        <v>3</v>
      </c>
    </row>
    <row r="202" customHeight="1" spans="1:20">
      <c r="A202" s="30"/>
      <c r="B202" s="35"/>
      <c r="C202" s="38"/>
      <c r="D202" s="29"/>
      <c r="E202" s="23"/>
      <c r="F202" s="24"/>
      <c r="G202" s="25"/>
      <c r="Q202" s="8">
        <f t="shared" si="7"/>
        <v>1</v>
      </c>
      <c r="R202" s="8">
        <f t="shared" si="8"/>
        <v>1</v>
      </c>
      <c r="S202" s="8">
        <f t="shared" si="9"/>
        <v>1</v>
      </c>
      <c r="T202" s="8">
        <f t="shared" si="10"/>
        <v>3</v>
      </c>
    </row>
    <row r="203" customHeight="1" spans="1:20">
      <c r="A203" s="30" t="s">
        <v>136</v>
      </c>
      <c r="B203" s="35" t="s">
        <v>137</v>
      </c>
      <c r="C203" s="38" t="s">
        <v>138</v>
      </c>
      <c r="D203" s="29" t="s">
        <v>91</v>
      </c>
      <c r="E203" s="23">
        <v>12</v>
      </c>
      <c r="F203" s="24"/>
      <c r="G203" s="25"/>
      <c r="Q203" s="8">
        <f t="shared" si="7"/>
        <v>1</v>
      </c>
      <c r="R203" s="8">
        <f t="shared" si="8"/>
        <v>1</v>
      </c>
      <c r="S203" s="8">
        <f t="shared" si="9"/>
        <v>1</v>
      </c>
      <c r="T203" s="8">
        <f t="shared" si="10"/>
        <v>3</v>
      </c>
    </row>
    <row r="204" customHeight="1" spans="1:20">
      <c r="A204" s="30"/>
      <c r="B204" s="35"/>
      <c r="C204" s="38"/>
      <c r="D204" s="29"/>
      <c r="E204" s="23"/>
      <c r="F204" s="24"/>
      <c r="G204" s="25"/>
      <c r="Q204" s="8">
        <f t="shared" si="7"/>
        <v>1</v>
      </c>
      <c r="R204" s="8">
        <f t="shared" si="8"/>
        <v>1</v>
      </c>
      <c r="S204" s="8">
        <f t="shared" si="9"/>
        <v>1</v>
      </c>
      <c r="T204" s="8">
        <f t="shared" si="10"/>
        <v>3</v>
      </c>
    </row>
    <row r="205" customHeight="1" spans="1:20">
      <c r="A205" s="30" t="s">
        <v>139</v>
      </c>
      <c r="B205" s="35" t="s">
        <v>140</v>
      </c>
      <c r="C205" s="38" t="s">
        <v>141</v>
      </c>
      <c r="D205" s="29" t="s">
        <v>91</v>
      </c>
      <c r="E205" s="23">
        <v>12</v>
      </c>
      <c r="F205" s="24"/>
      <c r="G205" s="25"/>
      <c r="Q205" s="8">
        <f t="shared" si="7"/>
        <v>1</v>
      </c>
      <c r="R205" s="8">
        <f t="shared" si="8"/>
        <v>1</v>
      </c>
      <c r="S205" s="8">
        <f t="shared" si="9"/>
        <v>1</v>
      </c>
      <c r="T205" s="8">
        <f t="shared" si="10"/>
        <v>3</v>
      </c>
    </row>
    <row r="206" customHeight="1" spans="1:20">
      <c r="A206" s="30"/>
      <c r="B206" s="35"/>
      <c r="C206" s="38"/>
      <c r="D206" s="29"/>
      <c r="E206" s="23"/>
      <c r="F206" s="24"/>
      <c r="G206" s="25" t="str">
        <f t="shared" si="11"/>
        <v/>
      </c>
      <c r="Q206" s="8">
        <f t="shared" si="7"/>
        <v>1</v>
      </c>
      <c r="R206" s="8">
        <f t="shared" si="8"/>
        <v>1</v>
      </c>
      <c r="S206" s="8">
        <f t="shared" si="9"/>
        <v>1</v>
      </c>
      <c r="T206" s="8">
        <f t="shared" si="10"/>
        <v>3</v>
      </c>
    </row>
    <row r="207" ht="16.5" customHeight="1" spans="1:20">
      <c r="A207" s="75" t="s">
        <v>142</v>
      </c>
      <c r="B207" s="40" t="s">
        <v>143</v>
      </c>
      <c r="C207" s="76" t="s">
        <v>144</v>
      </c>
      <c r="D207" s="77"/>
      <c r="E207" s="23"/>
      <c r="F207" s="24"/>
      <c r="G207" s="25" t="str">
        <f t="shared" si="11"/>
        <v/>
      </c>
      <c r="Q207" s="8">
        <f t="shared" si="7"/>
        <v>1</v>
      </c>
      <c r="R207" s="8">
        <f t="shared" si="8"/>
        <v>1</v>
      </c>
      <c r="S207" s="8">
        <f t="shared" si="9"/>
        <v>1</v>
      </c>
      <c r="T207" s="8">
        <f t="shared" si="10"/>
        <v>3</v>
      </c>
    </row>
    <row r="208" customHeight="1" spans="1:20">
      <c r="A208" s="30"/>
      <c r="B208" s="35"/>
      <c r="C208" s="38"/>
      <c r="D208" s="29"/>
      <c r="E208" s="23"/>
      <c r="F208" s="24"/>
      <c r="G208" s="25"/>
      <c r="Q208" s="8">
        <f t="shared" si="7"/>
        <v>1</v>
      </c>
      <c r="R208" s="8">
        <f t="shared" si="8"/>
        <v>1</v>
      </c>
      <c r="S208" s="8">
        <f t="shared" si="9"/>
        <v>1</v>
      </c>
      <c r="T208" s="8">
        <f t="shared" si="10"/>
        <v>3</v>
      </c>
    </row>
    <row r="209" spans="1:20">
      <c r="A209" s="30" t="s">
        <v>145</v>
      </c>
      <c r="B209" s="35"/>
      <c r="C209" s="38" t="s">
        <v>146</v>
      </c>
      <c r="D209" s="29" t="s">
        <v>97</v>
      </c>
      <c r="E209" s="23">
        <v>1</v>
      </c>
      <c r="F209" s="24">
        <v>1000000</v>
      </c>
      <c r="G209" s="25">
        <f>F209</f>
        <v>1000000</v>
      </c>
      <c r="Q209" s="8">
        <f t="shared" si="7"/>
        <v>1</v>
      </c>
      <c r="R209" s="8">
        <f t="shared" si="8"/>
        <v>1</v>
      </c>
      <c r="S209" s="8">
        <f t="shared" si="9"/>
        <v>1</v>
      </c>
      <c r="T209" s="8">
        <f t="shared" si="10"/>
        <v>3</v>
      </c>
    </row>
    <row r="210" customHeight="1" spans="1:20">
      <c r="A210" s="30"/>
      <c r="B210" s="35"/>
      <c r="C210" s="38"/>
      <c r="D210" s="29"/>
      <c r="E210" s="23"/>
      <c r="F210" s="24"/>
      <c r="G210" s="25"/>
      <c r="Q210" s="8">
        <f t="shared" si="7"/>
        <v>1</v>
      </c>
      <c r="R210" s="8">
        <f t="shared" si="8"/>
        <v>1</v>
      </c>
      <c r="S210" s="8">
        <f t="shared" si="9"/>
        <v>1</v>
      </c>
      <c r="T210" s="8">
        <f t="shared" si="10"/>
        <v>3</v>
      </c>
    </row>
    <row r="211" customHeight="1" spans="1:20">
      <c r="A211" s="30" t="s">
        <v>147</v>
      </c>
      <c r="B211" s="35"/>
      <c r="C211" s="38" t="s">
        <v>148</v>
      </c>
      <c r="D211" s="29" t="s">
        <v>97</v>
      </c>
      <c r="E211" s="23">
        <v>1</v>
      </c>
      <c r="F211" s="24">
        <v>500000</v>
      </c>
      <c r="G211" s="25">
        <f>F211</f>
        <v>500000</v>
      </c>
      <c r="Q211" s="8">
        <f t="shared" si="7"/>
        <v>1</v>
      </c>
      <c r="R211" s="8">
        <f t="shared" si="8"/>
        <v>1</v>
      </c>
      <c r="S211" s="8">
        <f t="shared" si="9"/>
        <v>1</v>
      </c>
      <c r="T211" s="8">
        <f t="shared" si="10"/>
        <v>3</v>
      </c>
    </row>
    <row r="212" customHeight="1" spans="1:20">
      <c r="A212" s="30"/>
      <c r="B212" s="35"/>
      <c r="C212" s="38"/>
      <c r="D212" s="29"/>
      <c r="E212" s="23"/>
      <c r="F212" s="24"/>
      <c r="G212" s="25"/>
      <c r="Q212" s="8">
        <f t="shared" si="7"/>
        <v>1</v>
      </c>
      <c r="R212" s="8">
        <f t="shared" si="8"/>
        <v>1</v>
      </c>
      <c r="S212" s="8">
        <f t="shared" si="9"/>
        <v>1</v>
      </c>
      <c r="T212" s="8">
        <f t="shared" si="10"/>
        <v>3</v>
      </c>
    </row>
    <row r="213" customHeight="1" spans="1:20">
      <c r="A213" s="30" t="s">
        <v>149</v>
      </c>
      <c r="B213" s="35"/>
      <c r="C213" s="78" t="s">
        <v>150</v>
      </c>
      <c r="D213" s="29" t="s">
        <v>97</v>
      </c>
      <c r="E213" s="23">
        <v>1</v>
      </c>
      <c r="F213" s="24">
        <v>300000</v>
      </c>
      <c r="G213" s="25">
        <f>F213*E213</f>
        <v>300000</v>
      </c>
      <c r="Q213" s="8">
        <f t="shared" si="7"/>
        <v>1</v>
      </c>
      <c r="R213" s="8">
        <f t="shared" si="8"/>
        <v>1</v>
      </c>
      <c r="S213" s="8">
        <f t="shared" si="9"/>
        <v>1</v>
      </c>
      <c r="T213" s="8">
        <f t="shared" si="10"/>
        <v>3</v>
      </c>
    </row>
    <row r="214" customHeight="1" spans="1:20">
      <c r="A214" s="30"/>
      <c r="B214" s="35"/>
      <c r="C214" s="38"/>
      <c r="D214" s="29"/>
      <c r="E214" s="23"/>
      <c r="F214" s="24"/>
      <c r="G214" s="25"/>
      <c r="Q214" s="8">
        <f t="shared" si="7"/>
        <v>1</v>
      </c>
      <c r="R214" s="8">
        <f t="shared" si="8"/>
        <v>1</v>
      </c>
      <c r="S214" s="8">
        <f t="shared" si="9"/>
        <v>1</v>
      </c>
      <c r="T214" s="8">
        <f t="shared" si="10"/>
        <v>3</v>
      </c>
    </row>
    <row r="215" customHeight="1" spans="1:20">
      <c r="A215" s="30" t="s">
        <v>151</v>
      </c>
      <c r="B215" s="79" t="s">
        <v>152</v>
      </c>
      <c r="C215" s="80" t="s">
        <v>153</v>
      </c>
      <c r="D215" s="29" t="s">
        <v>97</v>
      </c>
      <c r="E215" s="23">
        <v>1</v>
      </c>
      <c r="F215" s="24">
        <f>500000+840000</f>
        <v>1340000</v>
      </c>
      <c r="G215" s="25">
        <f>F215</f>
        <v>1340000</v>
      </c>
      <c r="Q215" s="8">
        <f t="shared" si="7"/>
        <v>1</v>
      </c>
      <c r="R215" s="8">
        <f t="shared" si="8"/>
        <v>1</v>
      </c>
      <c r="S215" s="8">
        <f t="shared" si="9"/>
        <v>1</v>
      </c>
      <c r="T215" s="8">
        <f t="shared" si="10"/>
        <v>3</v>
      </c>
    </row>
    <row r="216" customHeight="1" spans="1:20">
      <c r="A216" s="30"/>
      <c r="B216" s="35"/>
      <c r="C216" s="38"/>
      <c r="D216" s="29"/>
      <c r="E216" s="23"/>
      <c r="F216" s="24"/>
      <c r="G216" s="25"/>
      <c r="Q216" s="8">
        <f t="shared" si="7"/>
        <v>1</v>
      </c>
      <c r="R216" s="8">
        <f t="shared" si="8"/>
        <v>1</v>
      </c>
      <c r="S216" s="8">
        <f t="shared" si="9"/>
        <v>1</v>
      </c>
      <c r="T216" s="8">
        <f t="shared" si="10"/>
        <v>3</v>
      </c>
    </row>
    <row r="217" s="2" customFormat="1" ht="29.25" customHeight="1" spans="1:20">
      <c r="A217" s="30" t="s">
        <v>154</v>
      </c>
      <c r="B217" s="35"/>
      <c r="C217" s="81" t="s">
        <v>155</v>
      </c>
      <c r="D217" s="29" t="s">
        <v>97</v>
      </c>
      <c r="E217" s="82">
        <v>1</v>
      </c>
      <c r="F217" s="83">
        <v>500000</v>
      </c>
      <c r="G217" s="84">
        <f>F217</f>
        <v>500000</v>
      </c>
      <c r="N217" s="8"/>
      <c r="O217" s="8"/>
      <c r="P217" s="8"/>
      <c r="Q217" s="8">
        <f t="shared" si="7"/>
        <v>1</v>
      </c>
      <c r="R217" s="8">
        <f t="shared" si="8"/>
        <v>1</v>
      </c>
      <c r="S217" s="8">
        <f t="shared" si="9"/>
        <v>1</v>
      </c>
      <c r="T217" s="8">
        <f t="shared" si="10"/>
        <v>3</v>
      </c>
    </row>
    <row r="218" customHeight="1" spans="1:20">
      <c r="A218" s="30"/>
      <c r="B218" s="35"/>
      <c r="C218" s="38"/>
      <c r="D218" s="29"/>
      <c r="E218" s="23"/>
      <c r="F218" s="24"/>
      <c r="G218" s="25"/>
      <c r="Q218" s="8">
        <f t="shared" si="7"/>
        <v>1</v>
      </c>
      <c r="R218" s="8">
        <f t="shared" si="8"/>
        <v>1</v>
      </c>
      <c r="S218" s="8">
        <f t="shared" si="9"/>
        <v>1</v>
      </c>
      <c r="T218" s="8">
        <f t="shared" si="10"/>
        <v>3</v>
      </c>
    </row>
    <row r="219" spans="1:20">
      <c r="A219" s="30" t="s">
        <v>156</v>
      </c>
      <c r="B219" s="35"/>
      <c r="C219" s="38" t="s">
        <v>157</v>
      </c>
      <c r="D219" s="29" t="s">
        <v>97</v>
      </c>
      <c r="E219" s="23">
        <v>1</v>
      </c>
      <c r="F219" s="24">
        <v>500000</v>
      </c>
      <c r="G219" s="25">
        <f>F219</f>
        <v>500000</v>
      </c>
      <c r="Q219" s="8">
        <f t="shared" ref="Q219:Q282" si="12">IF(K219="No comment",0,1)</f>
        <v>1</v>
      </c>
      <c r="R219" s="8">
        <f t="shared" ref="R219:R282" si="13">IF(L219="No comment",0,1)</f>
        <v>1</v>
      </c>
      <c r="S219" s="8">
        <f t="shared" ref="S219:S282" si="14">IF(M219="No comment",0,1)</f>
        <v>1</v>
      </c>
      <c r="T219" s="8">
        <f t="shared" ref="T219:T282" si="15">SUM(N219:S219)</f>
        <v>3</v>
      </c>
    </row>
    <row r="220" customHeight="1" spans="1:20">
      <c r="A220" s="30"/>
      <c r="B220" s="35"/>
      <c r="C220" s="38"/>
      <c r="D220" s="29"/>
      <c r="E220" s="23"/>
      <c r="F220" s="24"/>
      <c r="G220" s="25"/>
      <c r="Q220" s="8">
        <f t="shared" si="12"/>
        <v>1</v>
      </c>
      <c r="R220" s="8">
        <f t="shared" si="13"/>
        <v>1</v>
      </c>
      <c r="S220" s="8">
        <f t="shared" si="14"/>
        <v>1</v>
      </c>
      <c r="T220" s="8">
        <f t="shared" si="15"/>
        <v>3</v>
      </c>
    </row>
    <row r="221" customHeight="1" spans="1:20">
      <c r="A221" s="30" t="s">
        <v>158</v>
      </c>
      <c r="B221" s="35"/>
      <c r="C221" s="38" t="s">
        <v>159</v>
      </c>
      <c r="D221" s="29" t="s">
        <v>97</v>
      </c>
      <c r="E221" s="23">
        <v>1</v>
      </c>
      <c r="F221" s="24">
        <v>500000</v>
      </c>
      <c r="G221" s="25">
        <f>F221</f>
        <v>500000</v>
      </c>
      <c r="Q221" s="8">
        <f t="shared" si="12"/>
        <v>1</v>
      </c>
      <c r="R221" s="8">
        <f t="shared" si="13"/>
        <v>1</v>
      </c>
      <c r="S221" s="8">
        <f t="shared" si="14"/>
        <v>1</v>
      </c>
      <c r="T221" s="8">
        <f t="shared" si="15"/>
        <v>3</v>
      </c>
    </row>
    <row r="222" customHeight="1" spans="1:20">
      <c r="A222" s="30"/>
      <c r="B222" s="35"/>
      <c r="C222" s="38"/>
      <c r="D222" s="29"/>
      <c r="E222" s="23"/>
      <c r="F222" s="24"/>
      <c r="G222" s="25"/>
      <c r="Q222" s="8">
        <f t="shared" si="12"/>
        <v>1</v>
      </c>
      <c r="R222" s="8">
        <f t="shared" si="13"/>
        <v>1</v>
      </c>
      <c r="S222" s="8">
        <f t="shared" si="14"/>
        <v>1</v>
      </c>
      <c r="T222" s="8">
        <f t="shared" si="15"/>
        <v>3</v>
      </c>
    </row>
    <row r="223" customHeight="1" spans="1:20">
      <c r="A223" s="30" t="s">
        <v>160</v>
      </c>
      <c r="B223" s="35"/>
      <c r="C223" s="38" t="s">
        <v>161</v>
      </c>
      <c r="D223" s="29" t="s">
        <v>162</v>
      </c>
      <c r="E223" s="23">
        <v>1</v>
      </c>
      <c r="F223" s="24">
        <v>200000</v>
      </c>
      <c r="G223" s="25">
        <f>F223*E223</f>
        <v>200000</v>
      </c>
      <c r="Q223" s="8">
        <f t="shared" si="12"/>
        <v>1</v>
      </c>
      <c r="R223" s="8">
        <f t="shared" si="13"/>
        <v>1</v>
      </c>
      <c r="S223" s="8">
        <f t="shared" si="14"/>
        <v>1</v>
      </c>
      <c r="T223" s="8">
        <f t="shared" si="15"/>
        <v>3</v>
      </c>
    </row>
    <row r="224" customHeight="1" spans="1:20">
      <c r="A224" s="30"/>
      <c r="B224" s="35"/>
      <c r="C224" s="38"/>
      <c r="D224" s="29"/>
      <c r="E224" s="23"/>
      <c r="F224" s="24"/>
      <c r="G224" s="25"/>
      <c r="Q224" s="8">
        <f t="shared" si="12"/>
        <v>1</v>
      </c>
      <c r="R224" s="8">
        <f t="shared" si="13"/>
        <v>1</v>
      </c>
      <c r="S224" s="8">
        <f t="shared" si="14"/>
        <v>1</v>
      </c>
      <c r="T224" s="8">
        <f t="shared" si="15"/>
        <v>3</v>
      </c>
    </row>
    <row r="225" customHeight="1" spans="1:20">
      <c r="A225" s="30" t="s">
        <v>163</v>
      </c>
      <c r="B225" s="35"/>
      <c r="C225" s="38" t="s">
        <v>164</v>
      </c>
      <c r="D225" s="29" t="s">
        <v>97</v>
      </c>
      <c r="E225" s="23">
        <v>1</v>
      </c>
      <c r="F225" s="24">
        <v>200000</v>
      </c>
      <c r="G225" s="25">
        <f>F225</f>
        <v>200000</v>
      </c>
      <c r="Q225" s="8">
        <f t="shared" si="12"/>
        <v>1</v>
      </c>
      <c r="R225" s="8">
        <f t="shared" si="13"/>
        <v>1</v>
      </c>
      <c r="S225" s="8">
        <f t="shared" si="14"/>
        <v>1</v>
      </c>
      <c r="T225" s="8">
        <f t="shared" si="15"/>
        <v>3</v>
      </c>
    </row>
    <row r="226" customHeight="1" spans="1:20">
      <c r="A226" s="30"/>
      <c r="B226" s="35"/>
      <c r="C226" s="38"/>
      <c r="D226" s="29"/>
      <c r="E226" s="23"/>
      <c r="F226" s="24"/>
      <c r="G226" s="25"/>
      <c r="Q226" s="8">
        <f t="shared" si="12"/>
        <v>1</v>
      </c>
      <c r="R226" s="8">
        <f t="shared" si="13"/>
        <v>1</v>
      </c>
      <c r="S226" s="8">
        <f t="shared" si="14"/>
        <v>1</v>
      </c>
      <c r="T226" s="8">
        <f t="shared" si="15"/>
        <v>3</v>
      </c>
    </row>
    <row r="227" ht="26.4" customHeight="1" spans="1:20">
      <c r="A227" s="30" t="s">
        <v>165</v>
      </c>
      <c r="B227" s="35"/>
      <c r="C227" s="38" t="s">
        <v>166</v>
      </c>
      <c r="D227" s="29" t="s">
        <v>97</v>
      </c>
      <c r="E227" s="23">
        <v>1</v>
      </c>
      <c r="F227" s="24">
        <v>1000000</v>
      </c>
      <c r="G227" s="25">
        <v>1000000</v>
      </c>
      <c r="Q227" s="8">
        <f t="shared" si="12"/>
        <v>1</v>
      </c>
      <c r="R227" s="8">
        <f t="shared" si="13"/>
        <v>1</v>
      </c>
      <c r="S227" s="8">
        <f t="shared" si="14"/>
        <v>1</v>
      </c>
      <c r="T227" s="8">
        <f t="shared" si="15"/>
        <v>3</v>
      </c>
    </row>
    <row r="228" customHeight="1" spans="1:20">
      <c r="A228" s="30"/>
      <c r="B228" s="35"/>
      <c r="C228" s="38"/>
      <c r="D228" s="29"/>
      <c r="E228" s="23"/>
      <c r="F228" s="24"/>
      <c r="G228" s="25"/>
      <c r="Q228" s="8">
        <f t="shared" si="12"/>
        <v>1</v>
      </c>
      <c r="R228" s="8">
        <f t="shared" si="13"/>
        <v>1</v>
      </c>
      <c r="S228" s="8">
        <f t="shared" si="14"/>
        <v>1</v>
      </c>
      <c r="T228" s="8">
        <f t="shared" si="15"/>
        <v>3</v>
      </c>
    </row>
    <row r="229" customHeight="1" spans="1:20">
      <c r="A229" s="30"/>
      <c r="B229" s="85"/>
      <c r="C229" s="86"/>
      <c r="D229" s="44"/>
      <c r="E229" s="23"/>
      <c r="F229" s="24"/>
      <c r="G229" s="25"/>
      <c r="Q229" s="8">
        <f t="shared" si="12"/>
        <v>1</v>
      </c>
      <c r="R229" s="8">
        <f t="shared" si="13"/>
        <v>1</v>
      </c>
      <c r="S229" s="8">
        <f t="shared" si="14"/>
        <v>1</v>
      </c>
      <c r="T229" s="8">
        <f t="shared" si="15"/>
        <v>3</v>
      </c>
    </row>
    <row r="230" spans="1:20">
      <c r="A230" s="30" t="s">
        <v>167</v>
      </c>
      <c r="B230" s="85"/>
      <c r="C230" s="87" t="s">
        <v>168</v>
      </c>
      <c r="D230" s="44" t="s">
        <v>31</v>
      </c>
      <c r="E230" s="23">
        <v>1</v>
      </c>
      <c r="F230" s="24">
        <v>700000</v>
      </c>
      <c r="G230" s="25">
        <f>F230</f>
        <v>700000</v>
      </c>
      <c r="Q230" s="8">
        <f t="shared" si="12"/>
        <v>1</v>
      </c>
      <c r="R230" s="8">
        <f t="shared" si="13"/>
        <v>1</v>
      </c>
      <c r="S230" s="8">
        <f t="shared" si="14"/>
        <v>1</v>
      </c>
      <c r="T230" s="8">
        <f t="shared" si="15"/>
        <v>3</v>
      </c>
    </row>
    <row r="231" customHeight="1" spans="1:20">
      <c r="A231" s="30"/>
      <c r="B231" s="85"/>
      <c r="C231" s="87"/>
      <c r="D231" s="44"/>
      <c r="E231" s="23"/>
      <c r="F231" s="24"/>
      <c r="G231" s="25"/>
      <c r="Q231" s="8">
        <f t="shared" si="12"/>
        <v>1</v>
      </c>
      <c r="R231" s="8">
        <f t="shared" si="13"/>
        <v>1</v>
      </c>
      <c r="S231" s="8">
        <f t="shared" si="14"/>
        <v>1</v>
      </c>
      <c r="T231" s="8">
        <f t="shared" si="15"/>
        <v>3</v>
      </c>
    </row>
    <row r="232" customHeight="1" spans="1:20">
      <c r="A232" s="30" t="s">
        <v>169</v>
      </c>
      <c r="B232" s="85"/>
      <c r="C232" s="87" t="s">
        <v>170</v>
      </c>
      <c r="D232" s="44" t="s">
        <v>31</v>
      </c>
      <c r="E232" s="23">
        <v>1</v>
      </c>
      <c r="F232" s="24">
        <v>350000</v>
      </c>
      <c r="G232" s="25">
        <f>F232</f>
        <v>350000</v>
      </c>
      <c r="Q232" s="8">
        <f t="shared" si="12"/>
        <v>1</v>
      </c>
      <c r="R232" s="8">
        <f t="shared" si="13"/>
        <v>1</v>
      </c>
      <c r="S232" s="8">
        <f t="shared" si="14"/>
        <v>1</v>
      </c>
      <c r="T232" s="8">
        <f t="shared" si="15"/>
        <v>3</v>
      </c>
    </row>
    <row r="233" customHeight="1" spans="1:20">
      <c r="A233" s="30"/>
      <c r="B233" s="85"/>
      <c r="C233" s="87"/>
      <c r="D233" s="44"/>
      <c r="E233" s="23"/>
      <c r="F233" s="24"/>
      <c r="G233" s="25"/>
      <c r="Q233" s="8">
        <f t="shared" si="12"/>
        <v>1</v>
      </c>
      <c r="R233" s="8">
        <f t="shared" si="13"/>
        <v>1</v>
      </c>
      <c r="S233" s="8">
        <f t="shared" si="14"/>
        <v>1</v>
      </c>
      <c r="T233" s="8">
        <f t="shared" si="15"/>
        <v>3</v>
      </c>
    </row>
    <row r="234" customHeight="1" spans="1:20">
      <c r="A234" s="30" t="s">
        <v>171</v>
      </c>
      <c r="B234" s="85"/>
      <c r="C234" s="87" t="s">
        <v>172</v>
      </c>
      <c r="D234" s="29" t="s">
        <v>97</v>
      </c>
      <c r="E234" s="23">
        <v>1</v>
      </c>
      <c r="F234" s="24">
        <v>300000</v>
      </c>
      <c r="G234" s="25">
        <f>F234</f>
        <v>300000</v>
      </c>
      <c r="Q234" s="8">
        <f t="shared" si="12"/>
        <v>1</v>
      </c>
      <c r="R234" s="8">
        <f t="shared" si="13"/>
        <v>1</v>
      </c>
      <c r="S234" s="8">
        <f t="shared" si="14"/>
        <v>1</v>
      </c>
      <c r="T234" s="8">
        <f t="shared" si="15"/>
        <v>3</v>
      </c>
    </row>
    <row r="235" customHeight="1" spans="1:20">
      <c r="A235" s="30"/>
      <c r="B235" s="85"/>
      <c r="C235" s="87"/>
      <c r="D235" s="44"/>
      <c r="E235" s="23"/>
      <c r="F235" s="24"/>
      <c r="G235" s="25"/>
      <c r="Q235" s="8">
        <f t="shared" si="12"/>
        <v>1</v>
      </c>
      <c r="R235" s="8">
        <f t="shared" si="13"/>
        <v>1</v>
      </c>
      <c r="S235" s="8">
        <f t="shared" si="14"/>
        <v>1</v>
      </c>
      <c r="T235" s="8">
        <f t="shared" si="15"/>
        <v>3</v>
      </c>
    </row>
    <row r="236" spans="1:20">
      <c r="A236" s="30" t="s">
        <v>173</v>
      </c>
      <c r="B236" s="85"/>
      <c r="C236" s="87" t="s">
        <v>174</v>
      </c>
      <c r="D236" s="29" t="s">
        <v>97</v>
      </c>
      <c r="E236" s="23">
        <v>1</v>
      </c>
      <c r="F236" s="24">
        <v>400000</v>
      </c>
      <c r="G236" s="25">
        <f>F236</f>
        <v>400000</v>
      </c>
      <c r="Q236" s="8">
        <f t="shared" si="12"/>
        <v>1</v>
      </c>
      <c r="R236" s="8">
        <f t="shared" si="13"/>
        <v>1</v>
      </c>
      <c r="S236" s="8">
        <f t="shared" si="14"/>
        <v>1</v>
      </c>
      <c r="T236" s="8">
        <f t="shared" si="15"/>
        <v>3</v>
      </c>
    </row>
    <row r="237" customHeight="1" spans="1:20">
      <c r="A237" s="30"/>
      <c r="B237" s="85"/>
      <c r="C237" s="87"/>
      <c r="D237" s="44"/>
      <c r="E237" s="23"/>
      <c r="F237" s="24"/>
      <c r="G237" s="25"/>
      <c r="Q237" s="8">
        <f t="shared" si="12"/>
        <v>1</v>
      </c>
      <c r="R237" s="8">
        <f t="shared" si="13"/>
        <v>1</v>
      </c>
      <c r="S237" s="8">
        <f t="shared" si="14"/>
        <v>1</v>
      </c>
      <c r="T237" s="8">
        <f t="shared" si="15"/>
        <v>3</v>
      </c>
    </row>
    <row r="238" ht="13.8" customHeight="1" spans="1:20">
      <c r="A238" s="53" t="s">
        <v>100</v>
      </c>
      <c r="B238" s="54"/>
      <c r="C238" s="54"/>
      <c r="D238" s="55"/>
      <c r="E238" s="56"/>
      <c r="F238" s="57"/>
      <c r="G238" s="58"/>
      <c r="Q238" s="8">
        <f t="shared" si="12"/>
        <v>1</v>
      </c>
      <c r="R238" s="8">
        <f t="shared" si="13"/>
        <v>1</v>
      </c>
      <c r="S238" s="8">
        <f t="shared" si="14"/>
        <v>1</v>
      </c>
      <c r="T238" s="8">
        <f t="shared" si="15"/>
        <v>3</v>
      </c>
    </row>
    <row r="239" ht="13.8" customHeight="1" spans="1:20">
      <c r="A239" s="13" t="s">
        <v>2</v>
      </c>
      <c r="B239" s="14" t="s">
        <v>3</v>
      </c>
      <c r="C239" s="15" t="s">
        <v>4</v>
      </c>
      <c r="D239" s="15" t="s">
        <v>5</v>
      </c>
      <c r="E239" s="16" t="s">
        <v>6</v>
      </c>
      <c r="F239" s="17" t="s">
        <v>7</v>
      </c>
      <c r="G239" s="18" t="s">
        <v>8</v>
      </c>
      <c r="Q239" s="8">
        <f t="shared" si="12"/>
        <v>1</v>
      </c>
      <c r="R239" s="8">
        <f t="shared" si="13"/>
        <v>1</v>
      </c>
      <c r="S239" s="8">
        <f t="shared" si="14"/>
        <v>1</v>
      </c>
      <c r="T239" s="8">
        <f t="shared" si="15"/>
        <v>3</v>
      </c>
    </row>
    <row r="240" ht="13.8" customHeight="1" spans="1:20">
      <c r="A240" s="59"/>
      <c r="B240" s="60"/>
      <c r="C240" s="61" t="s">
        <v>101</v>
      </c>
      <c r="D240" s="55"/>
      <c r="E240" s="56"/>
      <c r="F240" s="62"/>
      <c r="G240" s="63"/>
      <c r="Q240" s="8">
        <f t="shared" si="12"/>
        <v>1</v>
      </c>
      <c r="R240" s="8">
        <f t="shared" si="13"/>
        <v>1</v>
      </c>
      <c r="S240" s="8">
        <f t="shared" si="14"/>
        <v>1</v>
      </c>
      <c r="T240" s="8">
        <f t="shared" si="15"/>
        <v>3</v>
      </c>
    </row>
    <row r="241" ht="13.8" customHeight="1" spans="1:7">
      <c r="A241" s="64"/>
      <c r="B241" s="88"/>
      <c r="C241" s="67"/>
      <c r="D241" s="67"/>
      <c r="E241" s="68"/>
      <c r="F241" s="69"/>
      <c r="G241" s="70"/>
    </row>
    <row r="242" customHeight="1" spans="1:20">
      <c r="A242" s="30" t="s">
        <v>171</v>
      </c>
      <c r="B242" s="85"/>
      <c r="C242" s="89" t="s">
        <v>175</v>
      </c>
      <c r="D242" s="90" t="s">
        <v>176</v>
      </c>
      <c r="E242" s="91">
        <v>12</v>
      </c>
      <c r="F242" s="24">
        <v>2000</v>
      </c>
      <c r="G242" s="25">
        <f>F242*E242</f>
        <v>24000</v>
      </c>
      <c r="Q242" s="8">
        <f t="shared" si="12"/>
        <v>1</v>
      </c>
      <c r="R242" s="8">
        <f t="shared" si="13"/>
        <v>1</v>
      </c>
      <c r="S242" s="8">
        <f t="shared" si="14"/>
        <v>1</v>
      </c>
      <c r="T242" s="8">
        <f t="shared" si="15"/>
        <v>3</v>
      </c>
    </row>
    <row r="243" customHeight="1" spans="1:20">
      <c r="A243" s="30"/>
      <c r="B243" s="85"/>
      <c r="C243" s="87"/>
      <c r="D243" s="44"/>
      <c r="E243" s="23"/>
      <c r="F243" s="24"/>
      <c r="G243" s="25"/>
      <c r="Q243" s="8">
        <f t="shared" si="12"/>
        <v>1</v>
      </c>
      <c r="R243" s="8">
        <f t="shared" si="13"/>
        <v>1</v>
      </c>
      <c r="S243" s="8">
        <f t="shared" si="14"/>
        <v>1</v>
      </c>
      <c r="T243" s="8">
        <f t="shared" si="15"/>
        <v>3</v>
      </c>
    </row>
    <row r="244" customHeight="1" spans="1:20">
      <c r="A244" s="30" t="s">
        <v>173</v>
      </c>
      <c r="B244" s="40"/>
      <c r="C244" s="38" t="s">
        <v>177</v>
      </c>
      <c r="D244" s="89" t="s">
        <v>178</v>
      </c>
      <c r="E244" s="23">
        <v>1</v>
      </c>
      <c r="F244" s="24">
        <v>50000</v>
      </c>
      <c r="G244" s="25">
        <f>F244*E244</f>
        <v>50000</v>
      </c>
      <c r="Q244" s="8">
        <f t="shared" si="12"/>
        <v>1</v>
      </c>
      <c r="R244" s="8">
        <f t="shared" si="13"/>
        <v>1</v>
      </c>
      <c r="S244" s="8">
        <f t="shared" si="14"/>
        <v>1</v>
      </c>
      <c r="T244" s="8">
        <f t="shared" si="15"/>
        <v>3</v>
      </c>
    </row>
    <row r="245" customHeight="1" spans="1:20">
      <c r="A245" s="30"/>
      <c r="B245" s="40"/>
      <c r="C245" s="87"/>
      <c r="D245" s="44"/>
      <c r="E245" s="23"/>
      <c r="F245" s="24"/>
      <c r="G245" s="25"/>
      <c r="Q245" s="8">
        <f t="shared" si="12"/>
        <v>1</v>
      </c>
      <c r="R245" s="8">
        <f t="shared" si="13"/>
        <v>1</v>
      </c>
      <c r="S245" s="8">
        <f t="shared" si="14"/>
        <v>1</v>
      </c>
      <c r="T245" s="8">
        <f t="shared" si="15"/>
        <v>3</v>
      </c>
    </row>
    <row r="246" customHeight="1" spans="1:20">
      <c r="A246" s="30" t="s">
        <v>179</v>
      </c>
      <c r="B246" s="40"/>
      <c r="C246" s="38" t="s">
        <v>180</v>
      </c>
      <c r="D246" s="29" t="s">
        <v>34</v>
      </c>
      <c r="E246" s="23"/>
      <c r="F246" s="24">
        <f>SUM(G209:G244)</f>
        <v>7864000</v>
      </c>
      <c r="G246" s="25"/>
      <c r="Q246" s="8">
        <f t="shared" si="12"/>
        <v>1</v>
      </c>
      <c r="R246" s="8">
        <f t="shared" si="13"/>
        <v>1</v>
      </c>
      <c r="S246" s="8">
        <f t="shared" si="14"/>
        <v>1</v>
      </c>
      <c r="T246" s="8">
        <f t="shared" si="15"/>
        <v>3</v>
      </c>
    </row>
    <row r="247" customHeight="1" spans="1:20">
      <c r="A247" s="30"/>
      <c r="B247" s="40"/>
      <c r="C247" s="87"/>
      <c r="D247" s="44"/>
      <c r="E247" s="23"/>
      <c r="F247" s="24"/>
      <c r="G247" s="25"/>
      <c r="Q247" s="8">
        <f t="shared" si="12"/>
        <v>1</v>
      </c>
      <c r="R247" s="8">
        <f t="shared" si="13"/>
        <v>1</v>
      </c>
      <c r="S247" s="8">
        <f t="shared" si="14"/>
        <v>1</v>
      </c>
      <c r="T247" s="8">
        <f t="shared" si="15"/>
        <v>3</v>
      </c>
    </row>
    <row r="248" customHeight="1" spans="1:20">
      <c r="A248" s="30">
        <v>1.3</v>
      </c>
      <c r="B248" s="49" t="s">
        <v>181</v>
      </c>
      <c r="C248" s="32" t="s">
        <v>182</v>
      </c>
      <c r="D248" s="29"/>
      <c r="E248" s="23"/>
      <c r="F248" s="24"/>
      <c r="G248" s="25"/>
      <c r="Q248" s="8">
        <f t="shared" si="12"/>
        <v>1</v>
      </c>
      <c r="R248" s="8">
        <f t="shared" si="13"/>
        <v>1</v>
      </c>
      <c r="S248" s="8">
        <f t="shared" si="14"/>
        <v>1</v>
      </c>
      <c r="T248" s="8">
        <f t="shared" si="15"/>
        <v>3</v>
      </c>
    </row>
    <row r="249" customHeight="1" spans="1:20">
      <c r="A249" s="30"/>
      <c r="B249" s="49"/>
      <c r="C249" s="32"/>
      <c r="D249" s="29"/>
      <c r="E249" s="23"/>
      <c r="F249" s="24"/>
      <c r="G249" s="25"/>
      <c r="Q249" s="8">
        <f t="shared" si="12"/>
        <v>1</v>
      </c>
      <c r="R249" s="8">
        <f t="shared" si="13"/>
        <v>1</v>
      </c>
      <c r="S249" s="8">
        <f t="shared" si="14"/>
        <v>1</v>
      </c>
      <c r="T249" s="8">
        <f t="shared" si="15"/>
        <v>3</v>
      </c>
    </row>
    <row r="250" customHeight="1" spans="1:20">
      <c r="A250" s="30" t="s">
        <v>183</v>
      </c>
      <c r="B250" s="92" t="s">
        <v>184</v>
      </c>
      <c r="C250" s="32" t="s">
        <v>185</v>
      </c>
      <c r="D250" s="29"/>
      <c r="E250" s="23"/>
      <c r="F250" s="24"/>
      <c r="G250" s="25"/>
      <c r="Q250" s="8">
        <f t="shared" si="12"/>
        <v>1</v>
      </c>
      <c r="R250" s="8">
        <f t="shared" si="13"/>
        <v>1</v>
      </c>
      <c r="S250" s="8">
        <f t="shared" si="14"/>
        <v>1</v>
      </c>
      <c r="T250" s="8">
        <f t="shared" si="15"/>
        <v>3</v>
      </c>
    </row>
    <row r="251" customHeight="1" spans="1:20">
      <c r="A251" s="30"/>
      <c r="B251" s="49"/>
      <c r="C251" s="32"/>
      <c r="D251" s="29"/>
      <c r="E251" s="23"/>
      <c r="F251" s="24"/>
      <c r="G251" s="25"/>
      <c r="Q251" s="8">
        <f t="shared" si="12"/>
        <v>1</v>
      </c>
      <c r="R251" s="8">
        <f t="shared" si="13"/>
        <v>1</v>
      </c>
      <c r="S251" s="8">
        <f t="shared" si="14"/>
        <v>1</v>
      </c>
      <c r="T251" s="8">
        <f t="shared" si="15"/>
        <v>3</v>
      </c>
    </row>
    <row r="252" customHeight="1" spans="1:20">
      <c r="A252" s="30" t="s">
        <v>186</v>
      </c>
      <c r="B252" s="49"/>
      <c r="C252" s="38" t="s">
        <v>187</v>
      </c>
      <c r="D252" s="29" t="s">
        <v>188</v>
      </c>
      <c r="E252" s="23">
        <v>300</v>
      </c>
      <c r="F252" s="24"/>
      <c r="G252" s="25"/>
      <c r="Q252" s="8">
        <f t="shared" si="12"/>
        <v>1</v>
      </c>
      <c r="R252" s="8">
        <f t="shared" si="13"/>
        <v>1</v>
      </c>
      <c r="S252" s="8">
        <f t="shared" si="14"/>
        <v>1</v>
      </c>
      <c r="T252" s="8">
        <f t="shared" si="15"/>
        <v>3</v>
      </c>
    </row>
    <row r="253" customHeight="1" spans="1:20">
      <c r="A253" s="30"/>
      <c r="B253" s="49"/>
      <c r="C253" s="38"/>
      <c r="D253" s="29"/>
      <c r="E253" s="23"/>
      <c r="F253" s="24"/>
      <c r="G253" s="25"/>
      <c r="Q253" s="8">
        <f t="shared" si="12"/>
        <v>1</v>
      </c>
      <c r="R253" s="8">
        <f t="shared" si="13"/>
        <v>1</v>
      </c>
      <c r="S253" s="8">
        <f t="shared" si="14"/>
        <v>1</v>
      </c>
      <c r="T253" s="8">
        <f t="shared" si="15"/>
        <v>3</v>
      </c>
    </row>
    <row r="254" customHeight="1" spans="1:20">
      <c r="A254" s="30" t="s">
        <v>189</v>
      </c>
      <c r="B254" s="49"/>
      <c r="C254" s="38" t="s">
        <v>190</v>
      </c>
      <c r="D254" s="29" t="s">
        <v>188</v>
      </c>
      <c r="E254" s="23">
        <v>300</v>
      </c>
      <c r="F254" s="24"/>
      <c r="G254" s="25"/>
      <c r="Q254" s="8">
        <f t="shared" si="12"/>
        <v>1</v>
      </c>
      <c r="R254" s="8">
        <f t="shared" si="13"/>
        <v>1</v>
      </c>
      <c r="S254" s="8">
        <f t="shared" si="14"/>
        <v>1</v>
      </c>
      <c r="T254" s="8">
        <f t="shared" si="15"/>
        <v>3</v>
      </c>
    </row>
    <row r="255" customHeight="1" spans="1:20">
      <c r="A255" s="30"/>
      <c r="B255" s="49"/>
      <c r="C255" s="38"/>
      <c r="D255" s="29"/>
      <c r="E255" s="23"/>
      <c r="F255" s="24"/>
      <c r="G255" s="25"/>
      <c r="Q255" s="8">
        <f t="shared" si="12"/>
        <v>1</v>
      </c>
      <c r="R255" s="8">
        <f t="shared" si="13"/>
        <v>1</v>
      </c>
      <c r="S255" s="8">
        <f t="shared" si="14"/>
        <v>1</v>
      </c>
      <c r="T255" s="8">
        <f t="shared" si="15"/>
        <v>3</v>
      </c>
    </row>
    <row r="256" customHeight="1" spans="1:20">
      <c r="A256" s="30" t="s">
        <v>191</v>
      </c>
      <c r="B256" s="49"/>
      <c r="C256" s="38" t="s">
        <v>192</v>
      </c>
      <c r="D256" s="29" t="s">
        <v>188</v>
      </c>
      <c r="E256" s="23">
        <v>300</v>
      </c>
      <c r="F256" s="24"/>
      <c r="G256" s="25"/>
      <c r="Q256" s="8">
        <f t="shared" si="12"/>
        <v>1</v>
      </c>
      <c r="R256" s="8">
        <f t="shared" si="13"/>
        <v>1</v>
      </c>
      <c r="S256" s="8">
        <f t="shared" si="14"/>
        <v>1</v>
      </c>
      <c r="T256" s="8">
        <f t="shared" si="15"/>
        <v>3</v>
      </c>
    </row>
    <row r="257" customHeight="1" spans="1:20">
      <c r="A257" s="30"/>
      <c r="B257" s="49"/>
      <c r="C257" s="38"/>
      <c r="D257" s="29"/>
      <c r="E257" s="23"/>
      <c r="F257" s="24"/>
      <c r="G257" s="25"/>
      <c r="Q257" s="8">
        <f t="shared" si="12"/>
        <v>1</v>
      </c>
      <c r="R257" s="8">
        <f t="shared" si="13"/>
        <v>1</v>
      </c>
      <c r="S257" s="8">
        <f t="shared" si="14"/>
        <v>1</v>
      </c>
      <c r="T257" s="8">
        <f t="shared" si="15"/>
        <v>3</v>
      </c>
    </row>
    <row r="258" customHeight="1" spans="1:20">
      <c r="A258" s="30" t="s">
        <v>193</v>
      </c>
      <c r="B258" s="49"/>
      <c r="C258" s="38" t="s">
        <v>194</v>
      </c>
      <c r="D258" s="29" t="s">
        <v>188</v>
      </c>
      <c r="E258" s="23">
        <v>300</v>
      </c>
      <c r="F258" s="24"/>
      <c r="G258" s="25"/>
      <c r="Q258" s="8">
        <f t="shared" si="12"/>
        <v>1</v>
      </c>
      <c r="R258" s="8">
        <f t="shared" si="13"/>
        <v>1</v>
      </c>
      <c r="S258" s="8">
        <f t="shared" si="14"/>
        <v>1</v>
      </c>
      <c r="T258" s="8">
        <f t="shared" si="15"/>
        <v>3</v>
      </c>
    </row>
    <row r="259" customHeight="1" spans="1:20">
      <c r="A259" s="30"/>
      <c r="B259" s="49"/>
      <c r="C259" s="38"/>
      <c r="D259" s="29"/>
      <c r="E259" s="24"/>
      <c r="F259" s="24"/>
      <c r="G259" s="25"/>
      <c r="Q259" s="8">
        <f t="shared" si="12"/>
        <v>1</v>
      </c>
      <c r="R259" s="8">
        <f t="shared" si="13"/>
        <v>1</v>
      </c>
      <c r="S259" s="8">
        <f t="shared" si="14"/>
        <v>1</v>
      </c>
      <c r="T259" s="8">
        <f t="shared" si="15"/>
        <v>3</v>
      </c>
    </row>
    <row r="260" customHeight="1" spans="1:20">
      <c r="A260" s="30" t="s">
        <v>195</v>
      </c>
      <c r="B260" s="49"/>
      <c r="C260" s="38" t="s">
        <v>196</v>
      </c>
      <c r="D260" s="29" t="s">
        <v>34</v>
      </c>
      <c r="E260" s="52"/>
      <c r="F260" s="93"/>
      <c r="G260" s="25"/>
      <c r="Q260" s="8">
        <f t="shared" si="12"/>
        <v>1</v>
      </c>
      <c r="R260" s="8">
        <f t="shared" si="13"/>
        <v>1</v>
      </c>
      <c r="S260" s="8">
        <f t="shared" si="14"/>
        <v>1</v>
      </c>
      <c r="T260" s="8">
        <f t="shared" si="15"/>
        <v>3</v>
      </c>
    </row>
    <row r="261" customHeight="1" spans="1:20">
      <c r="A261" s="30"/>
      <c r="B261" s="49"/>
      <c r="C261" s="38"/>
      <c r="D261" s="29"/>
      <c r="E261" s="23"/>
      <c r="F261" s="24"/>
      <c r="G261" s="25" t="str">
        <f t="shared" ref="G261:G269" si="16">IF(E261&lt;&gt;"",E261*F261,"")</f>
        <v/>
      </c>
      <c r="Q261" s="8">
        <f t="shared" si="12"/>
        <v>1</v>
      </c>
      <c r="R261" s="8">
        <f t="shared" si="13"/>
        <v>1</v>
      </c>
      <c r="S261" s="8">
        <f t="shared" si="14"/>
        <v>1</v>
      </c>
      <c r="T261" s="8">
        <f t="shared" si="15"/>
        <v>3</v>
      </c>
    </row>
    <row r="262" customHeight="1" spans="1:20">
      <c r="A262" s="30" t="s">
        <v>197</v>
      </c>
      <c r="B262" s="92"/>
      <c r="C262" s="32" t="s">
        <v>198</v>
      </c>
      <c r="D262" s="29"/>
      <c r="E262" s="23"/>
      <c r="F262" s="24"/>
      <c r="G262" s="25" t="str">
        <f t="shared" si="16"/>
        <v/>
      </c>
      <c r="Q262" s="8">
        <f t="shared" si="12"/>
        <v>1</v>
      </c>
      <c r="R262" s="8">
        <f t="shared" si="13"/>
        <v>1</v>
      </c>
      <c r="S262" s="8">
        <f t="shared" si="14"/>
        <v>1</v>
      </c>
      <c r="T262" s="8">
        <f t="shared" si="15"/>
        <v>3</v>
      </c>
    </row>
    <row r="263" customHeight="1" spans="1:20">
      <c r="A263" s="30"/>
      <c r="B263" s="49"/>
      <c r="C263" s="38"/>
      <c r="D263" s="29"/>
      <c r="E263" s="23"/>
      <c r="F263" s="24"/>
      <c r="G263" s="25" t="str">
        <f t="shared" si="16"/>
        <v/>
      </c>
      <c r="Q263" s="8">
        <f t="shared" si="12"/>
        <v>1</v>
      </c>
      <c r="R263" s="8">
        <f t="shared" si="13"/>
        <v>1</v>
      </c>
      <c r="S263" s="8">
        <f t="shared" si="14"/>
        <v>1</v>
      </c>
      <c r="T263" s="8">
        <f t="shared" si="15"/>
        <v>3</v>
      </c>
    </row>
    <row r="264" customHeight="1" spans="1:20">
      <c r="A264" s="30" t="s">
        <v>199</v>
      </c>
      <c r="B264" s="49"/>
      <c r="C264" s="39" t="s">
        <v>200</v>
      </c>
      <c r="D264" s="29" t="s">
        <v>201</v>
      </c>
      <c r="E264" s="23">
        <v>1</v>
      </c>
      <c r="F264" s="24">
        <v>250000</v>
      </c>
      <c r="G264" s="25">
        <f t="shared" si="16"/>
        <v>250000</v>
      </c>
      <c r="Q264" s="8">
        <f t="shared" si="12"/>
        <v>1</v>
      </c>
      <c r="R264" s="8">
        <f t="shared" si="13"/>
        <v>1</v>
      </c>
      <c r="S264" s="8">
        <f t="shared" si="14"/>
        <v>1</v>
      </c>
      <c r="T264" s="8">
        <f t="shared" si="15"/>
        <v>3</v>
      </c>
    </row>
    <row r="265" customHeight="1" spans="1:20">
      <c r="A265" s="30"/>
      <c r="B265" s="49"/>
      <c r="C265" s="38"/>
      <c r="D265" s="29"/>
      <c r="E265" s="23"/>
      <c r="F265" s="24"/>
      <c r="G265" s="25" t="str">
        <f t="shared" si="16"/>
        <v/>
      </c>
      <c r="Q265" s="8">
        <f t="shared" si="12"/>
        <v>1</v>
      </c>
      <c r="R265" s="8">
        <f t="shared" si="13"/>
        <v>1</v>
      </c>
      <c r="S265" s="8">
        <f t="shared" si="14"/>
        <v>1</v>
      </c>
      <c r="T265" s="8">
        <f t="shared" si="15"/>
        <v>3</v>
      </c>
    </row>
    <row r="266" customHeight="1" spans="1:20">
      <c r="A266" s="30" t="s">
        <v>202</v>
      </c>
      <c r="B266" s="49"/>
      <c r="C266" s="38" t="s">
        <v>203</v>
      </c>
      <c r="D266" s="29" t="s">
        <v>34</v>
      </c>
      <c r="E266" s="52"/>
      <c r="F266" s="24">
        <f>F264</f>
        <v>250000</v>
      </c>
      <c r="G266" s="25" t="str">
        <f t="shared" si="16"/>
        <v/>
      </c>
      <c r="Q266" s="8">
        <f t="shared" si="12"/>
        <v>1</v>
      </c>
      <c r="R266" s="8">
        <f t="shared" si="13"/>
        <v>1</v>
      </c>
      <c r="S266" s="8">
        <f t="shared" si="14"/>
        <v>1</v>
      </c>
      <c r="T266" s="8">
        <f t="shared" si="15"/>
        <v>3</v>
      </c>
    </row>
    <row r="267" customHeight="1" spans="1:20">
      <c r="A267" s="30"/>
      <c r="B267" s="49"/>
      <c r="C267" s="38"/>
      <c r="D267" s="29"/>
      <c r="E267" s="23"/>
      <c r="F267" s="24"/>
      <c r="G267" s="25" t="str">
        <f t="shared" si="16"/>
        <v/>
      </c>
      <c r="Q267" s="8">
        <f t="shared" si="12"/>
        <v>1</v>
      </c>
      <c r="R267" s="8">
        <f t="shared" si="13"/>
        <v>1</v>
      </c>
      <c r="S267" s="8">
        <f t="shared" si="14"/>
        <v>1</v>
      </c>
      <c r="T267" s="8">
        <f t="shared" si="15"/>
        <v>3</v>
      </c>
    </row>
    <row r="268" customHeight="1" spans="1:20">
      <c r="A268" s="30" t="s">
        <v>204</v>
      </c>
      <c r="B268" s="92"/>
      <c r="C268" s="32" t="s">
        <v>205</v>
      </c>
      <c r="D268" s="29"/>
      <c r="E268" s="23"/>
      <c r="F268" s="24"/>
      <c r="G268" s="25" t="str">
        <f t="shared" si="16"/>
        <v/>
      </c>
      <c r="Q268" s="8">
        <f t="shared" si="12"/>
        <v>1</v>
      </c>
      <c r="R268" s="8">
        <f t="shared" si="13"/>
        <v>1</v>
      </c>
      <c r="S268" s="8">
        <f t="shared" si="14"/>
        <v>1</v>
      </c>
      <c r="T268" s="8">
        <f t="shared" si="15"/>
        <v>3</v>
      </c>
    </row>
    <row r="269" customHeight="1" spans="1:20">
      <c r="A269" s="30"/>
      <c r="B269" s="49"/>
      <c r="C269" s="32"/>
      <c r="D269" s="29"/>
      <c r="E269" s="23"/>
      <c r="F269" s="24"/>
      <c r="G269" s="25" t="str">
        <f t="shared" si="16"/>
        <v/>
      </c>
      <c r="Q269" s="8">
        <f t="shared" si="12"/>
        <v>1</v>
      </c>
      <c r="R269" s="8">
        <f t="shared" si="13"/>
        <v>1</v>
      </c>
      <c r="S269" s="8">
        <f t="shared" si="14"/>
        <v>1</v>
      </c>
      <c r="T269" s="8">
        <f t="shared" si="15"/>
        <v>3</v>
      </c>
    </row>
    <row r="270" customHeight="1" spans="1:20">
      <c r="A270" s="30" t="s">
        <v>206</v>
      </c>
      <c r="B270" s="49"/>
      <c r="C270" s="41" t="s">
        <v>207</v>
      </c>
      <c r="D270" s="29" t="s">
        <v>188</v>
      </c>
      <c r="E270" s="23">
        <v>40</v>
      </c>
      <c r="F270" s="24"/>
      <c r="G270" s="25"/>
      <c r="Q270" s="8">
        <f t="shared" si="12"/>
        <v>1</v>
      </c>
      <c r="R270" s="8">
        <f t="shared" si="13"/>
        <v>1</v>
      </c>
      <c r="S270" s="8">
        <f t="shared" si="14"/>
        <v>1</v>
      </c>
      <c r="T270" s="8">
        <f t="shared" si="15"/>
        <v>3</v>
      </c>
    </row>
    <row r="271" customHeight="1" spans="1:20">
      <c r="A271" s="30"/>
      <c r="B271" s="49"/>
      <c r="C271" s="41"/>
      <c r="D271" s="29"/>
      <c r="E271" s="23"/>
      <c r="F271" s="24"/>
      <c r="G271" s="25"/>
      <c r="Q271" s="8">
        <f t="shared" si="12"/>
        <v>1</v>
      </c>
      <c r="R271" s="8">
        <f t="shared" si="13"/>
        <v>1</v>
      </c>
      <c r="S271" s="8">
        <f t="shared" si="14"/>
        <v>1</v>
      </c>
      <c r="T271" s="8">
        <f t="shared" si="15"/>
        <v>3</v>
      </c>
    </row>
    <row r="272" customHeight="1" spans="1:20">
      <c r="A272" s="30" t="s">
        <v>208</v>
      </c>
      <c r="B272" s="49"/>
      <c r="C272" s="41" t="s">
        <v>209</v>
      </c>
      <c r="D272" s="29" t="s">
        <v>188</v>
      </c>
      <c r="E272" s="23">
        <v>40</v>
      </c>
      <c r="F272" s="24"/>
      <c r="G272" s="25"/>
      <c r="Q272" s="8">
        <f t="shared" si="12"/>
        <v>1</v>
      </c>
      <c r="R272" s="8">
        <f t="shared" si="13"/>
        <v>1</v>
      </c>
      <c r="S272" s="8">
        <f t="shared" si="14"/>
        <v>1</v>
      </c>
      <c r="T272" s="8">
        <f t="shared" si="15"/>
        <v>3</v>
      </c>
    </row>
    <row r="273" customHeight="1" spans="1:20">
      <c r="A273" s="30"/>
      <c r="B273" s="49"/>
      <c r="C273" s="41"/>
      <c r="D273" s="29"/>
      <c r="E273" s="23"/>
      <c r="F273" s="24"/>
      <c r="G273" s="25"/>
      <c r="Q273" s="8">
        <f t="shared" si="12"/>
        <v>1</v>
      </c>
      <c r="R273" s="8">
        <f t="shared" si="13"/>
        <v>1</v>
      </c>
      <c r="S273" s="8">
        <f t="shared" si="14"/>
        <v>1</v>
      </c>
      <c r="T273" s="8">
        <f t="shared" si="15"/>
        <v>3</v>
      </c>
    </row>
    <row r="274" customHeight="1" spans="1:20">
      <c r="A274" s="30" t="s">
        <v>210</v>
      </c>
      <c r="B274" s="49"/>
      <c r="C274" s="41" t="s">
        <v>211</v>
      </c>
      <c r="D274" s="29" t="s">
        <v>188</v>
      </c>
      <c r="E274" s="23">
        <v>40</v>
      </c>
      <c r="F274" s="24"/>
      <c r="G274" s="25"/>
      <c r="Q274" s="8">
        <f t="shared" si="12"/>
        <v>1</v>
      </c>
      <c r="R274" s="8">
        <f t="shared" si="13"/>
        <v>1</v>
      </c>
      <c r="S274" s="8">
        <f t="shared" si="14"/>
        <v>1</v>
      </c>
      <c r="T274" s="8">
        <f t="shared" si="15"/>
        <v>3</v>
      </c>
    </row>
    <row r="275" customHeight="1" spans="1:20">
      <c r="A275" s="30"/>
      <c r="B275" s="49"/>
      <c r="C275" s="41"/>
      <c r="D275" s="29"/>
      <c r="E275" s="23"/>
      <c r="F275" s="24"/>
      <c r="G275" s="25"/>
      <c r="Q275" s="8">
        <f t="shared" si="12"/>
        <v>1</v>
      </c>
      <c r="R275" s="8">
        <f t="shared" si="13"/>
        <v>1</v>
      </c>
      <c r="S275" s="8">
        <f t="shared" si="14"/>
        <v>1</v>
      </c>
      <c r="T275" s="8">
        <f t="shared" si="15"/>
        <v>3</v>
      </c>
    </row>
    <row r="276" customHeight="1" spans="1:20">
      <c r="A276" s="30" t="s">
        <v>212</v>
      </c>
      <c r="B276" s="49"/>
      <c r="C276" s="41" t="s">
        <v>213</v>
      </c>
      <c r="D276" s="29" t="s">
        <v>188</v>
      </c>
      <c r="E276" s="23">
        <v>40</v>
      </c>
      <c r="F276" s="24"/>
      <c r="G276" s="25"/>
      <c r="Q276" s="8">
        <f t="shared" si="12"/>
        <v>1</v>
      </c>
      <c r="R276" s="8">
        <f t="shared" si="13"/>
        <v>1</v>
      </c>
      <c r="S276" s="8">
        <f t="shared" si="14"/>
        <v>1</v>
      </c>
      <c r="T276" s="8">
        <f t="shared" si="15"/>
        <v>3</v>
      </c>
    </row>
    <row r="277" customHeight="1" spans="1:20">
      <c r="A277" s="30"/>
      <c r="B277" s="49"/>
      <c r="C277" s="41"/>
      <c r="D277" s="29"/>
      <c r="E277" s="23"/>
      <c r="F277" s="24"/>
      <c r="G277" s="25"/>
      <c r="Q277" s="8">
        <f t="shared" si="12"/>
        <v>1</v>
      </c>
      <c r="R277" s="8">
        <f t="shared" si="13"/>
        <v>1</v>
      </c>
      <c r="S277" s="8">
        <f t="shared" si="14"/>
        <v>1</v>
      </c>
      <c r="T277" s="8">
        <f t="shared" si="15"/>
        <v>3</v>
      </c>
    </row>
    <row r="278" customHeight="1" spans="1:20">
      <c r="A278" s="30" t="s">
        <v>214</v>
      </c>
      <c r="B278" s="49"/>
      <c r="C278" s="41" t="s">
        <v>215</v>
      </c>
      <c r="D278" s="29" t="s">
        <v>188</v>
      </c>
      <c r="E278" s="23">
        <v>40</v>
      </c>
      <c r="F278" s="24"/>
      <c r="G278" s="25"/>
      <c r="Q278" s="8">
        <f t="shared" si="12"/>
        <v>1</v>
      </c>
      <c r="R278" s="8">
        <f t="shared" si="13"/>
        <v>1</v>
      </c>
      <c r="S278" s="8">
        <f t="shared" si="14"/>
        <v>1</v>
      </c>
      <c r="T278" s="8">
        <f t="shared" si="15"/>
        <v>3</v>
      </c>
    </row>
    <row r="279" ht="14.25" customHeight="1" spans="1:20">
      <c r="A279" s="30"/>
      <c r="B279" s="49"/>
      <c r="C279" s="41"/>
      <c r="D279" s="29"/>
      <c r="E279" s="23"/>
      <c r="F279" s="24"/>
      <c r="G279" s="25"/>
      <c r="Q279" s="8">
        <f t="shared" si="12"/>
        <v>1</v>
      </c>
      <c r="R279" s="8">
        <f t="shared" si="13"/>
        <v>1</v>
      </c>
      <c r="S279" s="8">
        <f t="shared" si="14"/>
        <v>1</v>
      </c>
      <c r="T279" s="8">
        <f t="shared" si="15"/>
        <v>3</v>
      </c>
    </row>
    <row r="280" customHeight="1" spans="1:20">
      <c r="A280" s="30" t="s">
        <v>216</v>
      </c>
      <c r="B280" s="49"/>
      <c r="C280" s="41" t="s">
        <v>217</v>
      </c>
      <c r="D280" s="29" t="s">
        <v>188</v>
      </c>
      <c r="E280" s="23">
        <v>40</v>
      </c>
      <c r="F280" s="24"/>
      <c r="G280" s="25"/>
      <c r="Q280" s="8">
        <f t="shared" si="12"/>
        <v>1</v>
      </c>
      <c r="R280" s="8">
        <f t="shared" si="13"/>
        <v>1</v>
      </c>
      <c r="S280" s="8">
        <f t="shared" si="14"/>
        <v>1</v>
      </c>
      <c r="T280" s="8">
        <f t="shared" si="15"/>
        <v>3</v>
      </c>
    </row>
    <row r="281" customHeight="1" spans="1:20">
      <c r="A281" s="30"/>
      <c r="B281" s="49"/>
      <c r="C281" s="41"/>
      <c r="D281" s="29"/>
      <c r="E281" s="23"/>
      <c r="F281" s="24"/>
      <c r="G281" s="25"/>
      <c r="Q281" s="8">
        <f t="shared" si="12"/>
        <v>1</v>
      </c>
      <c r="R281" s="8">
        <f t="shared" si="13"/>
        <v>1</v>
      </c>
      <c r="S281" s="8">
        <f t="shared" si="14"/>
        <v>1</v>
      </c>
      <c r="T281" s="8">
        <f t="shared" si="15"/>
        <v>3</v>
      </c>
    </row>
    <row r="282" customHeight="1" spans="1:20">
      <c r="A282" s="30" t="s">
        <v>218</v>
      </c>
      <c r="B282" s="49"/>
      <c r="C282" s="41" t="s">
        <v>219</v>
      </c>
      <c r="D282" s="29" t="s">
        <v>188</v>
      </c>
      <c r="E282" s="23">
        <v>40</v>
      </c>
      <c r="F282" s="24"/>
      <c r="G282" s="25"/>
      <c r="Q282" s="8">
        <f t="shared" si="12"/>
        <v>1</v>
      </c>
      <c r="R282" s="8">
        <f t="shared" si="13"/>
        <v>1</v>
      </c>
      <c r="S282" s="8">
        <f t="shared" si="14"/>
        <v>1</v>
      </c>
      <c r="T282" s="8">
        <f t="shared" si="15"/>
        <v>3</v>
      </c>
    </row>
    <row r="283" customHeight="1" spans="1:20">
      <c r="A283" s="30"/>
      <c r="B283" s="49"/>
      <c r="C283" s="41"/>
      <c r="D283" s="29"/>
      <c r="E283" s="23"/>
      <c r="F283" s="24"/>
      <c r="G283" s="25"/>
      <c r="Q283" s="8">
        <f t="shared" ref="Q283:Q347" si="17">IF(K283="No comment",0,1)</f>
        <v>1</v>
      </c>
      <c r="R283" s="8">
        <f t="shared" ref="R283:R347" si="18">IF(L283="No comment",0,1)</f>
        <v>1</v>
      </c>
      <c r="S283" s="8">
        <f t="shared" ref="S283:S347" si="19">IF(M283="No comment",0,1)</f>
        <v>1</v>
      </c>
      <c r="T283" s="8">
        <f t="shared" ref="T283:T347" si="20">SUM(N283:S283)</f>
        <v>3</v>
      </c>
    </row>
    <row r="284" customHeight="1" spans="1:20">
      <c r="A284" s="30" t="s">
        <v>220</v>
      </c>
      <c r="B284" s="49"/>
      <c r="C284" s="41" t="s">
        <v>221</v>
      </c>
      <c r="D284" s="29" t="s">
        <v>188</v>
      </c>
      <c r="E284" s="23">
        <v>40</v>
      </c>
      <c r="F284" s="24"/>
      <c r="G284" s="25"/>
      <c r="Q284" s="8">
        <f t="shared" si="17"/>
        <v>1</v>
      </c>
      <c r="R284" s="8">
        <f t="shared" si="18"/>
        <v>1</v>
      </c>
      <c r="S284" s="8">
        <f t="shared" si="19"/>
        <v>1</v>
      </c>
      <c r="T284" s="8">
        <f t="shared" si="20"/>
        <v>3</v>
      </c>
    </row>
    <row r="285" customHeight="1" spans="1:20">
      <c r="A285" s="30"/>
      <c r="B285" s="49"/>
      <c r="C285" s="41"/>
      <c r="D285" s="29"/>
      <c r="E285" s="23"/>
      <c r="F285" s="24"/>
      <c r="G285" s="25"/>
      <c r="Q285" s="8">
        <f t="shared" si="17"/>
        <v>1</v>
      </c>
      <c r="R285" s="8">
        <f t="shared" si="18"/>
        <v>1</v>
      </c>
      <c r="S285" s="8">
        <f t="shared" si="19"/>
        <v>1</v>
      </c>
      <c r="T285" s="8">
        <f t="shared" si="20"/>
        <v>3</v>
      </c>
    </row>
    <row r="286" customHeight="1" spans="1:20">
      <c r="A286" s="30" t="s">
        <v>222</v>
      </c>
      <c r="B286" s="49"/>
      <c r="C286" s="41" t="s">
        <v>223</v>
      </c>
      <c r="D286" s="29" t="s">
        <v>188</v>
      </c>
      <c r="E286" s="23">
        <v>40</v>
      </c>
      <c r="F286" s="24"/>
      <c r="G286" s="25"/>
      <c r="Q286" s="8">
        <f t="shared" si="17"/>
        <v>1</v>
      </c>
      <c r="R286" s="8">
        <f t="shared" si="18"/>
        <v>1</v>
      </c>
      <c r="S286" s="8">
        <f t="shared" si="19"/>
        <v>1</v>
      </c>
      <c r="T286" s="8">
        <f t="shared" si="20"/>
        <v>3</v>
      </c>
    </row>
    <row r="287" customHeight="1" spans="1:20">
      <c r="A287" s="30"/>
      <c r="B287" s="49"/>
      <c r="C287" s="41"/>
      <c r="D287" s="29"/>
      <c r="E287" s="23"/>
      <c r="F287" s="24"/>
      <c r="G287" s="25"/>
      <c r="Q287" s="8">
        <f t="shared" si="17"/>
        <v>1</v>
      </c>
      <c r="R287" s="8">
        <f t="shared" si="18"/>
        <v>1</v>
      </c>
      <c r="S287" s="8">
        <f t="shared" si="19"/>
        <v>1</v>
      </c>
      <c r="T287" s="8">
        <f t="shared" si="20"/>
        <v>3</v>
      </c>
    </row>
    <row r="288" customHeight="1" spans="1:20">
      <c r="A288" s="30" t="s">
        <v>224</v>
      </c>
      <c r="B288" s="49"/>
      <c r="C288" s="41" t="s">
        <v>225</v>
      </c>
      <c r="D288" s="29" t="s">
        <v>188</v>
      </c>
      <c r="E288" s="23">
        <v>40</v>
      </c>
      <c r="F288" s="24"/>
      <c r="G288" s="25"/>
      <c r="Q288" s="8">
        <f t="shared" si="17"/>
        <v>1</v>
      </c>
      <c r="R288" s="8">
        <f t="shared" si="18"/>
        <v>1</v>
      </c>
      <c r="S288" s="8">
        <f t="shared" si="19"/>
        <v>1</v>
      </c>
      <c r="T288" s="8">
        <f t="shared" si="20"/>
        <v>3</v>
      </c>
    </row>
    <row r="289" customHeight="1" spans="1:20">
      <c r="A289" s="30"/>
      <c r="B289" s="49"/>
      <c r="C289" s="41"/>
      <c r="D289" s="29"/>
      <c r="E289" s="23"/>
      <c r="F289" s="24"/>
      <c r="G289" s="25"/>
      <c r="Q289" s="8">
        <f t="shared" si="17"/>
        <v>1</v>
      </c>
      <c r="R289" s="8">
        <f t="shared" si="18"/>
        <v>1</v>
      </c>
      <c r="S289" s="8">
        <f t="shared" si="19"/>
        <v>1</v>
      </c>
      <c r="T289" s="8">
        <f t="shared" si="20"/>
        <v>3</v>
      </c>
    </row>
    <row r="290" customHeight="1" spans="1:20">
      <c r="A290" s="30" t="s">
        <v>226</v>
      </c>
      <c r="B290" s="49"/>
      <c r="C290" s="41" t="s">
        <v>227</v>
      </c>
      <c r="D290" s="29"/>
      <c r="E290" s="23"/>
      <c r="F290" s="24"/>
      <c r="G290" s="25"/>
      <c r="Q290" s="8">
        <f t="shared" si="17"/>
        <v>1</v>
      </c>
      <c r="R290" s="8">
        <f t="shared" si="18"/>
        <v>1</v>
      </c>
      <c r="S290" s="8">
        <f t="shared" si="19"/>
        <v>1</v>
      </c>
      <c r="T290" s="8">
        <f t="shared" si="20"/>
        <v>3</v>
      </c>
    </row>
    <row r="291" customHeight="1" spans="1:20">
      <c r="A291" s="30"/>
      <c r="B291" s="49"/>
      <c r="C291" s="41"/>
      <c r="D291" s="29"/>
      <c r="E291" s="23"/>
      <c r="F291" s="24"/>
      <c r="G291" s="25"/>
      <c r="Q291" s="8">
        <f t="shared" si="17"/>
        <v>1</v>
      </c>
      <c r="R291" s="8">
        <f t="shared" si="18"/>
        <v>1</v>
      </c>
      <c r="S291" s="8">
        <f t="shared" si="19"/>
        <v>1</v>
      </c>
      <c r="T291" s="8">
        <f t="shared" si="20"/>
        <v>3</v>
      </c>
    </row>
    <row r="292" customHeight="1" spans="1:20">
      <c r="A292" s="30" t="s">
        <v>228</v>
      </c>
      <c r="B292" s="49"/>
      <c r="C292" s="41" t="s">
        <v>229</v>
      </c>
      <c r="D292" s="29" t="s">
        <v>188</v>
      </c>
      <c r="E292" s="23">
        <v>40</v>
      </c>
      <c r="F292" s="24"/>
      <c r="G292" s="25"/>
      <c r="Q292" s="8">
        <f t="shared" si="17"/>
        <v>1</v>
      </c>
      <c r="R292" s="8">
        <f t="shared" si="18"/>
        <v>1</v>
      </c>
      <c r="S292" s="8">
        <f t="shared" si="19"/>
        <v>1</v>
      </c>
      <c r="T292" s="8">
        <f t="shared" si="20"/>
        <v>3</v>
      </c>
    </row>
    <row r="293" customHeight="1" spans="1:20">
      <c r="A293" s="30"/>
      <c r="B293" s="49"/>
      <c r="C293" s="41"/>
      <c r="D293" s="29"/>
      <c r="E293" s="23"/>
      <c r="F293" s="24"/>
      <c r="G293" s="25"/>
      <c r="Q293" s="8">
        <f t="shared" si="17"/>
        <v>1</v>
      </c>
      <c r="R293" s="8">
        <f t="shared" si="18"/>
        <v>1</v>
      </c>
      <c r="S293" s="8">
        <f t="shared" si="19"/>
        <v>1</v>
      </c>
      <c r="T293" s="8">
        <f t="shared" si="20"/>
        <v>3</v>
      </c>
    </row>
    <row r="294" customHeight="1" spans="1:20">
      <c r="A294" s="30" t="s">
        <v>230</v>
      </c>
      <c r="B294" s="49"/>
      <c r="C294" s="41" t="s">
        <v>231</v>
      </c>
      <c r="D294" s="29" t="s">
        <v>188</v>
      </c>
      <c r="E294" s="23">
        <v>40</v>
      </c>
      <c r="F294" s="24"/>
      <c r="G294" s="25"/>
      <c r="Q294" s="8">
        <f t="shared" si="17"/>
        <v>1</v>
      </c>
      <c r="R294" s="8">
        <f t="shared" si="18"/>
        <v>1</v>
      </c>
      <c r="S294" s="8">
        <f t="shared" si="19"/>
        <v>1</v>
      </c>
      <c r="T294" s="8">
        <f t="shared" si="20"/>
        <v>3</v>
      </c>
    </row>
    <row r="295" customHeight="1" spans="1:20">
      <c r="A295" s="30"/>
      <c r="B295" s="49"/>
      <c r="C295" s="41"/>
      <c r="D295" s="29"/>
      <c r="E295" s="23"/>
      <c r="F295" s="24"/>
      <c r="G295" s="25"/>
      <c r="Q295" s="8">
        <f t="shared" si="17"/>
        <v>1</v>
      </c>
      <c r="R295" s="8">
        <f t="shared" si="18"/>
        <v>1</v>
      </c>
      <c r="S295" s="8">
        <f t="shared" si="19"/>
        <v>1</v>
      </c>
      <c r="T295" s="8">
        <f t="shared" si="20"/>
        <v>3</v>
      </c>
    </row>
    <row r="296" customHeight="1" spans="1:20">
      <c r="A296" s="30" t="s">
        <v>232</v>
      </c>
      <c r="B296" s="49"/>
      <c r="C296" s="41" t="s">
        <v>233</v>
      </c>
      <c r="D296" s="29"/>
      <c r="E296" s="23"/>
      <c r="F296" s="24"/>
      <c r="G296" s="25"/>
      <c r="Q296" s="8">
        <f t="shared" si="17"/>
        <v>1</v>
      </c>
      <c r="R296" s="8">
        <f t="shared" si="18"/>
        <v>1</v>
      </c>
      <c r="S296" s="8">
        <f t="shared" si="19"/>
        <v>1</v>
      </c>
      <c r="T296" s="8">
        <f t="shared" si="20"/>
        <v>3</v>
      </c>
    </row>
    <row r="297" customHeight="1" spans="1:20">
      <c r="A297" s="30"/>
      <c r="B297" s="49"/>
      <c r="C297" s="41"/>
      <c r="D297" s="29"/>
      <c r="E297" s="23"/>
      <c r="F297" s="24"/>
      <c r="G297" s="25"/>
      <c r="Q297" s="8">
        <f t="shared" si="17"/>
        <v>1</v>
      </c>
      <c r="R297" s="8">
        <f t="shared" si="18"/>
        <v>1</v>
      </c>
      <c r="S297" s="8">
        <f t="shared" si="19"/>
        <v>1</v>
      </c>
      <c r="T297" s="8">
        <f t="shared" si="20"/>
        <v>3</v>
      </c>
    </row>
    <row r="298" customHeight="1" spans="1:20">
      <c r="A298" s="30" t="s">
        <v>234</v>
      </c>
      <c r="B298" s="49"/>
      <c r="C298" s="41" t="s">
        <v>235</v>
      </c>
      <c r="D298" s="29" t="s">
        <v>188</v>
      </c>
      <c r="E298" s="23">
        <v>40</v>
      </c>
      <c r="F298" s="24"/>
      <c r="G298" s="25"/>
      <c r="Q298" s="8">
        <f t="shared" si="17"/>
        <v>1</v>
      </c>
      <c r="R298" s="8">
        <f t="shared" si="18"/>
        <v>1</v>
      </c>
      <c r="S298" s="8">
        <f t="shared" si="19"/>
        <v>1</v>
      </c>
      <c r="T298" s="8">
        <f t="shared" si="20"/>
        <v>3</v>
      </c>
    </row>
    <row r="299" customHeight="1" spans="1:20">
      <c r="A299" s="30"/>
      <c r="B299" s="49"/>
      <c r="C299" s="41"/>
      <c r="D299" s="29"/>
      <c r="E299" s="23"/>
      <c r="F299" s="24"/>
      <c r="G299" s="25"/>
      <c r="Q299" s="8">
        <f t="shared" si="17"/>
        <v>1</v>
      </c>
      <c r="R299" s="8">
        <f t="shared" si="18"/>
        <v>1</v>
      </c>
      <c r="S299" s="8">
        <f t="shared" si="19"/>
        <v>1</v>
      </c>
      <c r="T299" s="8">
        <f t="shared" si="20"/>
        <v>3</v>
      </c>
    </row>
    <row r="300" customHeight="1" spans="1:20">
      <c r="A300" s="30" t="s">
        <v>236</v>
      </c>
      <c r="B300" s="49"/>
      <c r="C300" s="41" t="s">
        <v>237</v>
      </c>
      <c r="D300" s="29" t="s">
        <v>188</v>
      </c>
      <c r="E300" s="23">
        <v>40</v>
      </c>
      <c r="F300" s="24"/>
      <c r="G300" s="25"/>
      <c r="Q300" s="8">
        <f t="shared" si="17"/>
        <v>1</v>
      </c>
      <c r="R300" s="8">
        <f t="shared" si="18"/>
        <v>1</v>
      </c>
      <c r="S300" s="8">
        <f t="shared" si="19"/>
        <v>1</v>
      </c>
      <c r="T300" s="8">
        <f t="shared" si="20"/>
        <v>3</v>
      </c>
    </row>
    <row r="301" customHeight="1" spans="1:20">
      <c r="A301" s="30"/>
      <c r="B301" s="49"/>
      <c r="C301" s="41"/>
      <c r="D301" s="29"/>
      <c r="E301" s="23"/>
      <c r="F301" s="24"/>
      <c r="G301" s="25"/>
      <c r="Q301" s="8">
        <f t="shared" si="17"/>
        <v>1</v>
      </c>
      <c r="R301" s="8">
        <f t="shared" si="18"/>
        <v>1</v>
      </c>
      <c r="S301" s="8">
        <f t="shared" si="19"/>
        <v>1</v>
      </c>
      <c r="T301" s="8">
        <f t="shared" si="20"/>
        <v>3</v>
      </c>
    </row>
    <row r="302" customHeight="1" spans="1:20">
      <c r="A302" s="30" t="s">
        <v>238</v>
      </c>
      <c r="B302" s="49"/>
      <c r="C302" s="41" t="s">
        <v>239</v>
      </c>
      <c r="D302" s="29" t="s">
        <v>188</v>
      </c>
      <c r="E302" s="23">
        <v>40</v>
      </c>
      <c r="F302" s="24"/>
      <c r="G302" s="25"/>
      <c r="Q302" s="8">
        <f t="shared" si="17"/>
        <v>1</v>
      </c>
      <c r="R302" s="8">
        <f t="shared" si="18"/>
        <v>1</v>
      </c>
      <c r="S302" s="8">
        <f t="shared" si="19"/>
        <v>1</v>
      </c>
      <c r="T302" s="8">
        <f t="shared" si="20"/>
        <v>3</v>
      </c>
    </row>
    <row r="303" customHeight="1" spans="1:20">
      <c r="A303" s="30"/>
      <c r="B303" s="49"/>
      <c r="C303" s="41"/>
      <c r="D303" s="29"/>
      <c r="E303" s="23"/>
      <c r="F303" s="24"/>
      <c r="G303" s="25"/>
      <c r="Q303" s="8">
        <f t="shared" si="17"/>
        <v>1</v>
      </c>
      <c r="R303" s="8">
        <f t="shared" si="18"/>
        <v>1</v>
      </c>
      <c r="S303" s="8">
        <f t="shared" si="19"/>
        <v>1</v>
      </c>
      <c r="T303" s="8">
        <f t="shared" si="20"/>
        <v>3</v>
      </c>
    </row>
    <row r="304" customHeight="1" spans="1:20">
      <c r="A304" s="30" t="s">
        <v>240</v>
      </c>
      <c r="B304" s="49"/>
      <c r="C304" s="41" t="s">
        <v>241</v>
      </c>
      <c r="D304" s="29"/>
      <c r="E304" s="23"/>
      <c r="F304" s="24"/>
      <c r="G304" s="25"/>
      <c r="Q304" s="8">
        <f t="shared" si="17"/>
        <v>1</v>
      </c>
      <c r="R304" s="8">
        <f t="shared" si="18"/>
        <v>1</v>
      </c>
      <c r="S304" s="8">
        <f t="shared" si="19"/>
        <v>1</v>
      </c>
      <c r="T304" s="8">
        <f t="shared" si="20"/>
        <v>3</v>
      </c>
    </row>
    <row r="305" customHeight="1" spans="1:20">
      <c r="A305" s="30"/>
      <c r="B305" s="49"/>
      <c r="C305" s="41"/>
      <c r="D305" s="29"/>
      <c r="E305" s="23"/>
      <c r="F305" s="24"/>
      <c r="G305" s="25"/>
      <c r="Q305" s="8">
        <f t="shared" si="17"/>
        <v>1</v>
      </c>
      <c r="R305" s="8">
        <f t="shared" si="18"/>
        <v>1</v>
      </c>
      <c r="S305" s="8">
        <f t="shared" si="19"/>
        <v>1</v>
      </c>
      <c r="T305" s="8">
        <f t="shared" si="20"/>
        <v>3</v>
      </c>
    </row>
    <row r="306" customHeight="1" spans="1:20">
      <c r="A306" s="30" t="s">
        <v>242</v>
      </c>
      <c r="B306" s="49"/>
      <c r="C306" s="41" t="s">
        <v>243</v>
      </c>
      <c r="D306" s="29" t="s">
        <v>188</v>
      </c>
      <c r="E306" s="23">
        <v>40</v>
      </c>
      <c r="F306" s="24"/>
      <c r="G306" s="25"/>
      <c r="Q306" s="8">
        <f t="shared" si="17"/>
        <v>1</v>
      </c>
      <c r="R306" s="8">
        <f t="shared" si="18"/>
        <v>1</v>
      </c>
      <c r="S306" s="8">
        <f t="shared" si="19"/>
        <v>1</v>
      </c>
      <c r="T306" s="8">
        <f t="shared" si="20"/>
        <v>3</v>
      </c>
    </row>
    <row r="307" customHeight="1" spans="1:20">
      <c r="A307" s="30"/>
      <c r="B307" s="49"/>
      <c r="C307" s="41"/>
      <c r="D307" s="29"/>
      <c r="E307" s="23"/>
      <c r="F307" s="24"/>
      <c r="G307" s="25"/>
      <c r="Q307" s="8">
        <f t="shared" si="17"/>
        <v>1</v>
      </c>
      <c r="R307" s="8">
        <f t="shared" si="18"/>
        <v>1</v>
      </c>
      <c r="S307" s="8">
        <f t="shared" si="19"/>
        <v>1</v>
      </c>
      <c r="T307" s="8">
        <f t="shared" si="20"/>
        <v>3</v>
      </c>
    </row>
    <row r="308" customHeight="1" spans="1:20">
      <c r="A308" s="30" t="s">
        <v>244</v>
      </c>
      <c r="B308" s="49"/>
      <c r="C308" s="41" t="s">
        <v>245</v>
      </c>
      <c r="D308" s="29" t="s">
        <v>188</v>
      </c>
      <c r="E308" s="23">
        <v>40</v>
      </c>
      <c r="F308" s="24"/>
      <c r="G308" s="25"/>
      <c r="Q308" s="8">
        <f t="shared" si="17"/>
        <v>1</v>
      </c>
      <c r="R308" s="8">
        <f t="shared" si="18"/>
        <v>1</v>
      </c>
      <c r="S308" s="8">
        <f t="shared" si="19"/>
        <v>1</v>
      </c>
      <c r="T308" s="8">
        <f t="shared" si="20"/>
        <v>3</v>
      </c>
    </row>
    <row r="309" customHeight="1" spans="1:20">
      <c r="A309" s="30"/>
      <c r="B309" s="49"/>
      <c r="C309" s="41"/>
      <c r="D309" s="29"/>
      <c r="E309" s="23"/>
      <c r="F309" s="24"/>
      <c r="G309" s="25"/>
      <c r="Q309" s="8">
        <f t="shared" si="17"/>
        <v>1</v>
      </c>
      <c r="R309" s="8">
        <f t="shared" si="18"/>
        <v>1</v>
      </c>
      <c r="S309" s="8">
        <f t="shared" si="19"/>
        <v>1</v>
      </c>
      <c r="T309" s="8">
        <f t="shared" si="20"/>
        <v>3</v>
      </c>
    </row>
    <row r="310" customHeight="1" spans="1:20">
      <c r="A310" s="30" t="s">
        <v>246</v>
      </c>
      <c r="B310" s="49"/>
      <c r="C310" s="41" t="s">
        <v>247</v>
      </c>
      <c r="D310" s="29" t="s">
        <v>188</v>
      </c>
      <c r="E310" s="23">
        <v>40</v>
      </c>
      <c r="F310" s="24"/>
      <c r="G310" s="25"/>
      <c r="Q310" s="8">
        <f t="shared" si="17"/>
        <v>1</v>
      </c>
      <c r="R310" s="8">
        <f t="shared" si="18"/>
        <v>1</v>
      </c>
      <c r="S310" s="8">
        <f t="shared" si="19"/>
        <v>1</v>
      </c>
      <c r="T310" s="8">
        <f t="shared" si="20"/>
        <v>3</v>
      </c>
    </row>
    <row r="311" customHeight="1" spans="1:20">
      <c r="A311" s="30"/>
      <c r="B311" s="49"/>
      <c r="C311" s="41"/>
      <c r="D311" s="29"/>
      <c r="E311" s="23"/>
      <c r="F311" s="24"/>
      <c r="G311" s="25"/>
      <c r="Q311" s="8">
        <f t="shared" si="17"/>
        <v>1</v>
      </c>
      <c r="R311" s="8">
        <f t="shared" si="18"/>
        <v>1</v>
      </c>
      <c r="S311" s="8">
        <f t="shared" si="19"/>
        <v>1</v>
      </c>
      <c r="T311" s="8">
        <f t="shared" si="20"/>
        <v>3</v>
      </c>
    </row>
    <row r="312" customHeight="1" spans="1:20">
      <c r="A312" s="30" t="s">
        <v>248</v>
      </c>
      <c r="B312" s="49"/>
      <c r="C312" s="41" t="s">
        <v>249</v>
      </c>
      <c r="D312" s="29"/>
      <c r="E312" s="23"/>
      <c r="F312" s="24"/>
      <c r="G312" s="25"/>
      <c r="Q312" s="8">
        <f t="shared" si="17"/>
        <v>1</v>
      </c>
      <c r="R312" s="8">
        <f t="shared" si="18"/>
        <v>1</v>
      </c>
      <c r="S312" s="8">
        <f t="shared" si="19"/>
        <v>1</v>
      </c>
      <c r="T312" s="8">
        <f t="shared" si="20"/>
        <v>3</v>
      </c>
    </row>
    <row r="313" customHeight="1" spans="1:20">
      <c r="A313" s="30"/>
      <c r="B313" s="49"/>
      <c r="C313" s="41"/>
      <c r="D313" s="29"/>
      <c r="E313" s="23"/>
      <c r="F313" s="24"/>
      <c r="G313" s="25"/>
      <c r="Q313" s="8">
        <f t="shared" si="17"/>
        <v>1</v>
      </c>
      <c r="R313" s="8">
        <f t="shared" si="18"/>
        <v>1</v>
      </c>
      <c r="S313" s="8">
        <f t="shared" si="19"/>
        <v>1</v>
      </c>
      <c r="T313" s="8">
        <f t="shared" si="20"/>
        <v>3</v>
      </c>
    </row>
    <row r="314" customHeight="1" spans="1:20">
      <c r="A314" s="30" t="s">
        <v>250</v>
      </c>
      <c r="B314" s="49"/>
      <c r="C314" s="41" t="s">
        <v>251</v>
      </c>
      <c r="D314" s="29" t="s">
        <v>188</v>
      </c>
      <c r="E314" s="23">
        <v>40</v>
      </c>
      <c r="F314" s="24"/>
      <c r="G314" s="25"/>
      <c r="Q314" s="8">
        <f t="shared" si="17"/>
        <v>1</v>
      </c>
      <c r="R314" s="8">
        <f t="shared" si="18"/>
        <v>1</v>
      </c>
      <c r="S314" s="8">
        <f t="shared" si="19"/>
        <v>1</v>
      </c>
      <c r="T314" s="8">
        <f t="shared" si="20"/>
        <v>3</v>
      </c>
    </row>
    <row r="315" customHeight="1" spans="1:20">
      <c r="A315" s="30"/>
      <c r="B315" s="49"/>
      <c r="C315" s="41"/>
      <c r="D315" s="29"/>
      <c r="E315" s="23"/>
      <c r="F315" s="24"/>
      <c r="G315" s="25"/>
      <c r="Q315" s="8">
        <f t="shared" si="17"/>
        <v>1</v>
      </c>
      <c r="R315" s="8">
        <f t="shared" si="18"/>
        <v>1</v>
      </c>
      <c r="S315" s="8">
        <f t="shared" si="19"/>
        <v>1</v>
      </c>
      <c r="T315" s="8">
        <f t="shared" si="20"/>
        <v>3</v>
      </c>
    </row>
    <row r="316" customHeight="1" spans="1:20">
      <c r="A316" s="30" t="s">
        <v>252</v>
      </c>
      <c r="B316" s="49"/>
      <c r="C316" s="41" t="s">
        <v>253</v>
      </c>
      <c r="D316" s="29" t="s">
        <v>188</v>
      </c>
      <c r="E316" s="23">
        <v>40</v>
      </c>
      <c r="F316" s="24"/>
      <c r="G316" s="25"/>
      <c r="Q316" s="8">
        <f t="shared" si="17"/>
        <v>1</v>
      </c>
      <c r="R316" s="8">
        <f t="shared" si="18"/>
        <v>1</v>
      </c>
      <c r="S316" s="8">
        <f t="shared" si="19"/>
        <v>1</v>
      </c>
      <c r="T316" s="8">
        <f t="shared" si="20"/>
        <v>3</v>
      </c>
    </row>
    <row r="317" customHeight="1" spans="1:20">
      <c r="A317" s="30"/>
      <c r="B317" s="49"/>
      <c r="C317" s="41"/>
      <c r="D317" s="29"/>
      <c r="E317" s="23"/>
      <c r="F317" s="24"/>
      <c r="G317" s="25"/>
      <c r="Q317" s="8">
        <f t="shared" si="17"/>
        <v>1</v>
      </c>
      <c r="R317" s="8">
        <f t="shared" si="18"/>
        <v>1</v>
      </c>
      <c r="S317" s="8">
        <f t="shared" si="19"/>
        <v>1</v>
      </c>
      <c r="T317" s="8">
        <f t="shared" si="20"/>
        <v>3</v>
      </c>
    </row>
    <row r="318" customHeight="1" spans="1:20">
      <c r="A318" s="30" t="s">
        <v>254</v>
      </c>
      <c r="B318" s="49"/>
      <c r="C318" s="41" t="s">
        <v>255</v>
      </c>
      <c r="D318" s="29" t="s">
        <v>188</v>
      </c>
      <c r="E318" s="23">
        <v>40</v>
      </c>
      <c r="F318" s="24"/>
      <c r="G318" s="25"/>
      <c r="Q318" s="8">
        <f t="shared" si="17"/>
        <v>1</v>
      </c>
      <c r="R318" s="8">
        <f t="shared" si="18"/>
        <v>1</v>
      </c>
      <c r="S318" s="8">
        <f t="shared" si="19"/>
        <v>1</v>
      </c>
      <c r="T318" s="8">
        <f t="shared" si="20"/>
        <v>3</v>
      </c>
    </row>
    <row r="319" customHeight="1" spans="1:20">
      <c r="A319" s="30"/>
      <c r="B319" s="49"/>
      <c r="C319" s="41"/>
      <c r="D319" s="29"/>
      <c r="E319" s="23"/>
      <c r="F319" s="24"/>
      <c r="G319" s="25"/>
      <c r="Q319" s="8">
        <f t="shared" si="17"/>
        <v>1</v>
      </c>
      <c r="R319" s="8">
        <f t="shared" si="18"/>
        <v>1</v>
      </c>
      <c r="S319" s="8">
        <f t="shared" si="19"/>
        <v>1</v>
      </c>
      <c r="T319" s="8">
        <f t="shared" si="20"/>
        <v>3</v>
      </c>
    </row>
    <row r="320" customHeight="1" spans="1:20">
      <c r="A320" s="30" t="str">
        <f>CONCATENATE($A$268,".",LEFT(C320,2))</f>
        <v>1.3.3.15</v>
      </c>
      <c r="B320" s="49"/>
      <c r="C320" s="41" t="s">
        <v>256</v>
      </c>
      <c r="D320" s="29"/>
      <c r="E320" s="23"/>
      <c r="F320" s="24"/>
      <c r="G320" s="25"/>
      <c r="Q320" s="8">
        <f t="shared" si="17"/>
        <v>1</v>
      </c>
      <c r="R320" s="8">
        <f t="shared" si="18"/>
        <v>1</v>
      </c>
      <c r="S320" s="8">
        <f t="shared" si="19"/>
        <v>1</v>
      </c>
      <c r="T320" s="8">
        <f t="shared" si="20"/>
        <v>3</v>
      </c>
    </row>
    <row r="321" customHeight="1" spans="1:20">
      <c r="A321" s="30"/>
      <c r="B321" s="49"/>
      <c r="C321" s="41"/>
      <c r="D321" s="29"/>
      <c r="E321" s="23"/>
      <c r="F321" s="24"/>
      <c r="G321" s="25"/>
      <c r="Q321" s="8">
        <f t="shared" si="17"/>
        <v>1</v>
      </c>
      <c r="R321" s="8">
        <f t="shared" si="18"/>
        <v>1</v>
      </c>
      <c r="S321" s="8">
        <f t="shared" si="19"/>
        <v>1</v>
      </c>
      <c r="T321" s="8">
        <f t="shared" si="20"/>
        <v>3</v>
      </c>
    </row>
    <row r="322" customHeight="1" spans="1:20">
      <c r="A322" s="30" t="str">
        <f>IF(C322&lt;&gt;"",CONCATENATE($A$320,".",COUNTA($C$322:C322)),"")</f>
        <v>1.3.3.15.1</v>
      </c>
      <c r="B322" s="49"/>
      <c r="C322" s="41" t="s">
        <v>257</v>
      </c>
      <c r="D322" s="29" t="s">
        <v>188</v>
      </c>
      <c r="E322" s="23">
        <v>40</v>
      </c>
      <c r="F322" s="24"/>
      <c r="G322" s="25"/>
      <c r="Q322" s="8">
        <f t="shared" si="17"/>
        <v>1</v>
      </c>
      <c r="R322" s="8">
        <f t="shared" si="18"/>
        <v>1</v>
      </c>
      <c r="S322" s="8">
        <f t="shared" si="19"/>
        <v>1</v>
      </c>
      <c r="T322" s="8">
        <f t="shared" si="20"/>
        <v>3</v>
      </c>
    </row>
    <row r="323" customHeight="1" spans="1:20">
      <c r="A323" s="30"/>
      <c r="B323" s="49"/>
      <c r="C323" s="41"/>
      <c r="D323" s="29"/>
      <c r="E323" s="23"/>
      <c r="F323" s="24"/>
      <c r="G323" s="25"/>
      <c r="Q323" s="8">
        <f t="shared" si="17"/>
        <v>1</v>
      </c>
      <c r="R323" s="8">
        <f t="shared" si="18"/>
        <v>1</v>
      </c>
      <c r="S323" s="8">
        <f t="shared" si="19"/>
        <v>1</v>
      </c>
      <c r="T323" s="8">
        <f t="shared" si="20"/>
        <v>3</v>
      </c>
    </row>
    <row r="324" customHeight="1" spans="1:20">
      <c r="A324" s="30" t="str">
        <f>IF(C324&lt;&gt;"",CONCATENATE($A$320,".",COUNTA($C$322:C324)),"")</f>
        <v>1.3.3.15.2</v>
      </c>
      <c r="B324" s="49"/>
      <c r="C324" s="41" t="s">
        <v>258</v>
      </c>
      <c r="D324" s="29" t="s">
        <v>188</v>
      </c>
      <c r="E324" s="23">
        <v>40</v>
      </c>
      <c r="F324" s="24"/>
      <c r="G324" s="25"/>
      <c r="Q324" s="8">
        <f t="shared" si="17"/>
        <v>1</v>
      </c>
      <c r="R324" s="8">
        <f t="shared" si="18"/>
        <v>1</v>
      </c>
      <c r="S324" s="8">
        <f t="shared" si="19"/>
        <v>1</v>
      </c>
      <c r="T324" s="8">
        <f t="shared" si="20"/>
        <v>3</v>
      </c>
    </row>
    <row r="325" customHeight="1" spans="1:20">
      <c r="A325" s="30"/>
      <c r="B325" s="49"/>
      <c r="C325" s="41"/>
      <c r="D325" s="29"/>
      <c r="E325" s="23"/>
      <c r="F325" s="24"/>
      <c r="G325" s="25"/>
      <c r="Q325" s="8">
        <f t="shared" si="17"/>
        <v>1</v>
      </c>
      <c r="R325" s="8">
        <f t="shared" si="18"/>
        <v>1</v>
      </c>
      <c r="S325" s="8">
        <f t="shared" si="19"/>
        <v>1</v>
      </c>
      <c r="T325" s="8">
        <f t="shared" si="20"/>
        <v>3</v>
      </c>
    </row>
    <row r="326" customHeight="1" spans="1:20">
      <c r="A326" s="30" t="str">
        <f>IF(C326&lt;&gt;"",CONCATENATE($A$320,".",COUNTA($C$322:C326)),"")</f>
        <v>1.3.3.15.3</v>
      </c>
      <c r="B326" s="49"/>
      <c r="C326" s="41" t="s">
        <v>259</v>
      </c>
      <c r="D326" s="29" t="s">
        <v>188</v>
      </c>
      <c r="E326" s="23">
        <v>40</v>
      </c>
      <c r="F326" s="24"/>
      <c r="G326" s="25"/>
      <c r="Q326" s="8">
        <f t="shared" si="17"/>
        <v>1</v>
      </c>
      <c r="R326" s="8">
        <f t="shared" si="18"/>
        <v>1</v>
      </c>
      <c r="S326" s="8">
        <f t="shared" si="19"/>
        <v>1</v>
      </c>
      <c r="T326" s="8">
        <f t="shared" si="20"/>
        <v>3</v>
      </c>
    </row>
    <row r="327" customHeight="1" spans="1:20">
      <c r="A327" s="30"/>
      <c r="B327" s="49"/>
      <c r="C327" s="41"/>
      <c r="D327" s="29"/>
      <c r="E327" s="23"/>
      <c r="F327" s="24"/>
      <c r="G327" s="25"/>
      <c r="Q327" s="8">
        <f t="shared" si="17"/>
        <v>1</v>
      </c>
      <c r="R327" s="8">
        <f t="shared" si="18"/>
        <v>1</v>
      </c>
      <c r="S327" s="8">
        <f t="shared" si="19"/>
        <v>1</v>
      </c>
      <c r="T327" s="8">
        <f t="shared" si="20"/>
        <v>3</v>
      </c>
    </row>
    <row r="328" ht="13.8" customHeight="1" spans="1:20">
      <c r="A328" s="53" t="s">
        <v>100</v>
      </c>
      <c r="B328" s="54"/>
      <c r="C328" s="54"/>
      <c r="D328" s="55"/>
      <c r="E328" s="56"/>
      <c r="F328" s="57"/>
      <c r="G328" s="58"/>
      <c r="Q328" s="8">
        <f t="shared" si="17"/>
        <v>1</v>
      </c>
      <c r="R328" s="8">
        <f t="shared" si="18"/>
        <v>1</v>
      </c>
      <c r="S328" s="8">
        <f t="shared" si="19"/>
        <v>1</v>
      </c>
      <c r="T328" s="8">
        <f t="shared" si="20"/>
        <v>3</v>
      </c>
    </row>
    <row r="329" ht="13.8" customHeight="1" spans="1:20">
      <c r="A329" s="13" t="s">
        <v>2</v>
      </c>
      <c r="B329" s="14" t="s">
        <v>3</v>
      </c>
      <c r="C329" s="15" t="s">
        <v>4</v>
      </c>
      <c r="D329" s="15" t="s">
        <v>5</v>
      </c>
      <c r="E329" s="16" t="s">
        <v>6</v>
      </c>
      <c r="F329" s="17" t="s">
        <v>7</v>
      </c>
      <c r="G329" s="18" t="s">
        <v>8</v>
      </c>
      <c r="Q329" s="8">
        <f t="shared" si="17"/>
        <v>1</v>
      </c>
      <c r="R329" s="8">
        <f t="shared" si="18"/>
        <v>1</v>
      </c>
      <c r="S329" s="8">
        <f t="shared" si="19"/>
        <v>1</v>
      </c>
      <c r="T329" s="8">
        <f t="shared" si="20"/>
        <v>3</v>
      </c>
    </row>
    <row r="330" ht="13.8" customHeight="1" spans="1:20">
      <c r="A330" s="59"/>
      <c r="B330" s="60"/>
      <c r="C330" s="61" t="s">
        <v>101</v>
      </c>
      <c r="D330" s="55"/>
      <c r="E330" s="56"/>
      <c r="F330" s="62"/>
      <c r="G330" s="63"/>
      <c r="Q330" s="8">
        <f t="shared" si="17"/>
        <v>1</v>
      </c>
      <c r="R330" s="8">
        <f t="shared" si="18"/>
        <v>1</v>
      </c>
      <c r="S330" s="8">
        <f t="shared" si="19"/>
        <v>1</v>
      </c>
      <c r="T330" s="8">
        <f t="shared" si="20"/>
        <v>3</v>
      </c>
    </row>
    <row r="331" ht="13.8" customHeight="1" spans="1:7">
      <c r="A331" s="64"/>
      <c r="B331" s="65"/>
      <c r="C331" s="66"/>
      <c r="D331" s="67"/>
      <c r="E331" s="68"/>
      <c r="F331" s="69"/>
      <c r="G331" s="70"/>
    </row>
    <row r="332" customHeight="1" spans="1:20">
      <c r="A332" s="30" t="str">
        <f>CONCATENATE($A$268,".",LEFT(C332,2))</f>
        <v>1.3.3.16</v>
      </c>
      <c r="B332" s="49"/>
      <c r="C332" s="41" t="s">
        <v>260</v>
      </c>
      <c r="D332" s="29"/>
      <c r="E332" s="23"/>
      <c r="F332" s="24"/>
      <c r="G332" s="25"/>
      <c r="Q332" s="8">
        <f t="shared" si="17"/>
        <v>1</v>
      </c>
      <c r="R332" s="8">
        <f t="shared" si="18"/>
        <v>1</v>
      </c>
      <c r="S332" s="8">
        <f t="shared" si="19"/>
        <v>1</v>
      </c>
      <c r="T332" s="8">
        <f t="shared" si="20"/>
        <v>3</v>
      </c>
    </row>
    <row r="333" customHeight="1" spans="1:20">
      <c r="A333" s="30"/>
      <c r="B333" s="49"/>
      <c r="C333" s="41"/>
      <c r="D333" s="29"/>
      <c r="E333" s="23"/>
      <c r="F333" s="24"/>
      <c r="G333" s="25"/>
      <c r="Q333" s="8">
        <f t="shared" si="17"/>
        <v>1</v>
      </c>
      <c r="R333" s="8">
        <f t="shared" si="18"/>
        <v>1</v>
      </c>
      <c r="S333" s="8">
        <f t="shared" si="19"/>
        <v>1</v>
      </c>
      <c r="T333" s="8">
        <f t="shared" si="20"/>
        <v>3</v>
      </c>
    </row>
    <row r="334" customHeight="1" spans="1:20">
      <c r="A334" s="30" t="str">
        <f>IF(C334&lt;&gt;"",CONCATENATE($A$332,".",COUNTA($C$334:C334)),"")</f>
        <v>1.3.3.16.1</v>
      </c>
      <c r="B334" s="49"/>
      <c r="C334" s="41" t="s">
        <v>261</v>
      </c>
      <c r="D334" s="29" t="s">
        <v>188</v>
      </c>
      <c r="E334" s="23">
        <v>40</v>
      </c>
      <c r="F334" s="24"/>
      <c r="G334" s="25"/>
      <c r="Q334" s="8">
        <f t="shared" si="17"/>
        <v>1</v>
      </c>
      <c r="R334" s="8">
        <f t="shared" si="18"/>
        <v>1</v>
      </c>
      <c r="S334" s="8">
        <f t="shared" si="19"/>
        <v>1</v>
      </c>
      <c r="T334" s="8">
        <f t="shared" si="20"/>
        <v>3</v>
      </c>
    </row>
    <row r="335" customHeight="1" spans="1:20">
      <c r="A335" s="30" t="str">
        <f>IF(C335&lt;&gt;"",CONCATENATE($A$332,".",COUNTA($C$334:C335)),"")</f>
        <v/>
      </c>
      <c r="B335" s="49"/>
      <c r="C335" s="41"/>
      <c r="D335" s="29"/>
      <c r="E335" s="23"/>
      <c r="F335" s="24"/>
      <c r="G335" s="25"/>
      <c r="Q335" s="8">
        <f t="shared" si="17"/>
        <v>1</v>
      </c>
      <c r="R335" s="8">
        <f t="shared" si="18"/>
        <v>1</v>
      </c>
      <c r="S335" s="8">
        <f t="shared" si="19"/>
        <v>1</v>
      </c>
      <c r="T335" s="8">
        <f t="shared" si="20"/>
        <v>3</v>
      </c>
    </row>
    <row r="336" customHeight="1" spans="1:20">
      <c r="A336" s="30" t="str">
        <f>IF(C336&lt;&gt;"",CONCATENATE($A$332,".",COUNTA($C$334:C336)),"")</f>
        <v>1.3.3.16.2</v>
      </c>
      <c r="B336" s="49"/>
      <c r="C336" s="41" t="s">
        <v>262</v>
      </c>
      <c r="D336" s="29" t="s">
        <v>188</v>
      </c>
      <c r="E336" s="23">
        <v>40</v>
      </c>
      <c r="F336" s="24"/>
      <c r="G336" s="25"/>
      <c r="Q336" s="8">
        <f t="shared" si="17"/>
        <v>1</v>
      </c>
      <c r="R336" s="8">
        <f t="shared" si="18"/>
        <v>1</v>
      </c>
      <c r="S336" s="8">
        <f t="shared" si="19"/>
        <v>1</v>
      </c>
      <c r="T336" s="8">
        <f t="shared" si="20"/>
        <v>3</v>
      </c>
    </row>
    <row r="337" customHeight="1" spans="1:20">
      <c r="A337" s="30" t="str">
        <f>IF(C337&lt;&gt;"",CONCATENATE($A$332,".",COUNTA($C$334:C337)),"")</f>
        <v/>
      </c>
      <c r="B337" s="49"/>
      <c r="C337" s="41"/>
      <c r="D337" s="29"/>
      <c r="E337" s="23"/>
      <c r="F337" s="24"/>
      <c r="G337" s="25"/>
      <c r="Q337" s="8">
        <f t="shared" si="17"/>
        <v>1</v>
      </c>
      <c r="R337" s="8">
        <f t="shared" si="18"/>
        <v>1</v>
      </c>
      <c r="S337" s="8">
        <f t="shared" si="19"/>
        <v>1</v>
      </c>
      <c r="T337" s="8">
        <f t="shared" si="20"/>
        <v>3</v>
      </c>
    </row>
    <row r="338" customHeight="1" spans="1:20">
      <c r="A338" s="30" t="str">
        <f>IF(C338&lt;&gt;"",CONCATENATE($A$332,".",COUNTA($C$334:C338)),"")</f>
        <v>1.3.3.16.3</v>
      </c>
      <c r="B338" s="49"/>
      <c r="C338" s="41" t="s">
        <v>263</v>
      </c>
      <c r="D338" s="29" t="s">
        <v>188</v>
      </c>
      <c r="E338" s="23">
        <v>40</v>
      </c>
      <c r="F338" s="24"/>
      <c r="G338" s="25"/>
      <c r="Q338" s="8">
        <f t="shared" si="17"/>
        <v>1</v>
      </c>
      <c r="R338" s="8">
        <f t="shared" si="18"/>
        <v>1</v>
      </c>
      <c r="S338" s="8">
        <f t="shared" si="19"/>
        <v>1</v>
      </c>
      <c r="T338" s="8">
        <f t="shared" si="20"/>
        <v>3</v>
      </c>
    </row>
    <row r="339" customHeight="1" spans="1:20">
      <c r="A339" s="30" t="str">
        <f>IF(C339&lt;&gt;"",CONCATENATE($A$332,".",COUNTA($C$334:C339)),"")</f>
        <v/>
      </c>
      <c r="B339" s="49"/>
      <c r="C339" s="41"/>
      <c r="D339" s="29"/>
      <c r="E339" s="23"/>
      <c r="F339" s="24"/>
      <c r="G339" s="25"/>
      <c r="Q339" s="8">
        <f t="shared" si="17"/>
        <v>1</v>
      </c>
      <c r="R339" s="8">
        <f t="shared" si="18"/>
        <v>1</v>
      </c>
      <c r="S339" s="8">
        <f t="shared" si="19"/>
        <v>1</v>
      </c>
      <c r="T339" s="8">
        <f t="shared" si="20"/>
        <v>3</v>
      </c>
    </row>
    <row r="340" customHeight="1" spans="1:20">
      <c r="A340" s="30" t="str">
        <f>CONCATENATE($A$268,".",LEFT(C340,2))</f>
        <v>1.3.3.17</v>
      </c>
      <c r="B340" s="49"/>
      <c r="C340" s="41" t="s">
        <v>264</v>
      </c>
      <c r="D340" s="29"/>
      <c r="E340" s="23"/>
      <c r="F340" s="24"/>
      <c r="G340" s="25"/>
      <c r="Q340" s="8">
        <f t="shared" si="17"/>
        <v>1</v>
      </c>
      <c r="R340" s="8">
        <f t="shared" si="18"/>
        <v>1</v>
      </c>
      <c r="S340" s="8">
        <f t="shared" si="19"/>
        <v>1</v>
      </c>
      <c r="T340" s="8">
        <f t="shared" si="20"/>
        <v>3</v>
      </c>
    </row>
    <row r="341" customHeight="1" spans="1:20">
      <c r="A341" s="30"/>
      <c r="B341" s="49"/>
      <c r="C341" s="41"/>
      <c r="D341" s="29"/>
      <c r="E341" s="23"/>
      <c r="F341" s="24"/>
      <c r="G341" s="25"/>
      <c r="Q341" s="8">
        <f t="shared" si="17"/>
        <v>1</v>
      </c>
      <c r="R341" s="8">
        <f t="shared" si="18"/>
        <v>1</v>
      </c>
      <c r="S341" s="8">
        <f t="shared" si="19"/>
        <v>1</v>
      </c>
      <c r="T341" s="8">
        <f t="shared" si="20"/>
        <v>3</v>
      </c>
    </row>
    <row r="342" customHeight="1" spans="1:20">
      <c r="A342" s="30" t="str">
        <f>IF(C342&lt;&gt;"",CONCATENATE($A$340,".",COUNTA($C$342:C342)),"")</f>
        <v>1.3.3.17.1</v>
      </c>
      <c r="B342" s="49"/>
      <c r="C342" s="41" t="s">
        <v>265</v>
      </c>
      <c r="D342" s="29" t="s">
        <v>188</v>
      </c>
      <c r="E342" s="23">
        <v>40</v>
      </c>
      <c r="F342" s="24"/>
      <c r="G342" s="25"/>
      <c r="Q342" s="8">
        <f t="shared" si="17"/>
        <v>1</v>
      </c>
      <c r="R342" s="8">
        <f t="shared" si="18"/>
        <v>1</v>
      </c>
      <c r="S342" s="8">
        <f t="shared" si="19"/>
        <v>1</v>
      </c>
      <c r="T342" s="8">
        <f t="shared" si="20"/>
        <v>3</v>
      </c>
    </row>
    <row r="343" customHeight="1" spans="1:20">
      <c r="A343" s="30" t="str">
        <f>IF(C343&lt;&gt;"",CONCATENATE($A$340,".",COUNTA($C$342:C343)),"")</f>
        <v/>
      </c>
      <c r="B343" s="49"/>
      <c r="C343" s="41"/>
      <c r="D343" s="29"/>
      <c r="E343" s="23"/>
      <c r="F343" s="24"/>
      <c r="G343" s="25"/>
      <c r="Q343" s="8">
        <f t="shared" si="17"/>
        <v>1</v>
      </c>
      <c r="R343" s="8">
        <f t="shared" si="18"/>
        <v>1</v>
      </c>
      <c r="S343" s="8">
        <f t="shared" si="19"/>
        <v>1</v>
      </c>
      <c r="T343" s="8">
        <f t="shared" si="20"/>
        <v>3</v>
      </c>
    </row>
    <row r="344" customHeight="1" spans="1:20">
      <c r="A344" s="30" t="str">
        <f>IF(C344&lt;&gt;"",CONCATENATE($A$340,".",COUNTA($C$342:C344)),"")</f>
        <v>1.3.3.17.2</v>
      </c>
      <c r="B344" s="49"/>
      <c r="C344" s="41" t="s">
        <v>266</v>
      </c>
      <c r="D344" s="29" t="s">
        <v>188</v>
      </c>
      <c r="E344" s="23">
        <v>40</v>
      </c>
      <c r="F344" s="24"/>
      <c r="G344" s="25"/>
      <c r="Q344" s="8">
        <f t="shared" si="17"/>
        <v>1</v>
      </c>
      <c r="R344" s="8">
        <f t="shared" si="18"/>
        <v>1</v>
      </c>
      <c r="S344" s="8">
        <f t="shared" si="19"/>
        <v>1</v>
      </c>
      <c r="T344" s="8">
        <f t="shared" si="20"/>
        <v>3</v>
      </c>
    </row>
    <row r="345" customHeight="1" spans="1:20">
      <c r="A345" s="30" t="str">
        <f>IF(C345&lt;&gt;"",CONCATENATE($A$340,".",COUNTA($C$342:C345)),"")</f>
        <v/>
      </c>
      <c r="B345" s="49"/>
      <c r="C345" s="41"/>
      <c r="D345" s="29"/>
      <c r="E345" s="23"/>
      <c r="F345" s="24"/>
      <c r="G345" s="25"/>
      <c r="Q345" s="8">
        <f t="shared" si="17"/>
        <v>1</v>
      </c>
      <c r="R345" s="8">
        <f t="shared" si="18"/>
        <v>1</v>
      </c>
      <c r="S345" s="8">
        <f t="shared" si="19"/>
        <v>1</v>
      </c>
      <c r="T345" s="8">
        <f t="shared" si="20"/>
        <v>3</v>
      </c>
    </row>
    <row r="346" customHeight="1" spans="1:20">
      <c r="A346" s="30" t="str">
        <f>CONCATENATE($A$268,".",LEFT(C346,2))</f>
        <v>1.3.3.18</v>
      </c>
      <c r="B346" s="49"/>
      <c r="C346" s="41" t="s">
        <v>267</v>
      </c>
      <c r="D346" s="29"/>
      <c r="E346" s="23"/>
      <c r="F346" s="24"/>
      <c r="G346" s="25"/>
      <c r="Q346" s="8">
        <f t="shared" si="17"/>
        <v>1</v>
      </c>
      <c r="R346" s="8">
        <f t="shared" si="18"/>
        <v>1</v>
      </c>
      <c r="S346" s="8">
        <f t="shared" si="19"/>
        <v>1</v>
      </c>
      <c r="T346" s="8">
        <f t="shared" si="20"/>
        <v>3</v>
      </c>
    </row>
    <row r="347" customHeight="1" spans="1:20">
      <c r="A347" s="30"/>
      <c r="B347" s="49"/>
      <c r="C347" s="41"/>
      <c r="D347" s="29"/>
      <c r="E347" s="23"/>
      <c r="F347" s="24"/>
      <c r="G347" s="25"/>
      <c r="Q347" s="8">
        <f t="shared" si="17"/>
        <v>1</v>
      </c>
      <c r="R347" s="8">
        <f t="shared" si="18"/>
        <v>1</v>
      </c>
      <c r="S347" s="8">
        <f t="shared" si="19"/>
        <v>1</v>
      </c>
      <c r="T347" s="8">
        <f t="shared" si="20"/>
        <v>3</v>
      </c>
    </row>
    <row r="348" customHeight="1" spans="1:20">
      <c r="A348" s="30" t="str">
        <f>IF(C348&lt;&gt;"",CONCATENATE($A$346,".",COUNTA($C$348:C348)),"")</f>
        <v>1.3.3.18.1</v>
      </c>
      <c r="B348" s="49"/>
      <c r="C348" s="41" t="s">
        <v>268</v>
      </c>
      <c r="D348" s="29" t="s">
        <v>188</v>
      </c>
      <c r="E348" s="23">
        <v>40</v>
      </c>
      <c r="F348" s="24"/>
      <c r="G348" s="25"/>
      <c r="Q348" s="8">
        <f t="shared" ref="Q348:Q401" si="21">IF(K348="No comment",0,1)</f>
        <v>1</v>
      </c>
      <c r="R348" s="8">
        <f t="shared" ref="R348:R401" si="22">IF(L348="No comment",0,1)</f>
        <v>1</v>
      </c>
      <c r="S348" s="8">
        <f t="shared" ref="S348:S401" si="23">IF(M348="No comment",0,1)</f>
        <v>1</v>
      </c>
      <c r="T348" s="8">
        <f t="shared" ref="T348:T401" si="24">SUM(N348:S348)</f>
        <v>3</v>
      </c>
    </row>
    <row r="349" customHeight="1" spans="1:20">
      <c r="A349" s="30" t="str">
        <f>IF(C349&lt;&gt;"",CONCATENATE($A$346,".",COUNTA($C$348:C349)),"")</f>
        <v/>
      </c>
      <c r="B349" s="49"/>
      <c r="C349" s="41"/>
      <c r="D349" s="29"/>
      <c r="E349" s="23"/>
      <c r="F349" s="24"/>
      <c r="G349" s="25"/>
      <c r="Q349" s="8">
        <f t="shared" si="21"/>
        <v>1</v>
      </c>
      <c r="R349" s="8">
        <f t="shared" si="22"/>
        <v>1</v>
      </c>
      <c r="S349" s="8">
        <f t="shared" si="23"/>
        <v>1</v>
      </c>
      <c r="T349" s="8">
        <f t="shared" si="24"/>
        <v>3</v>
      </c>
    </row>
    <row r="350" customHeight="1" spans="1:20">
      <c r="A350" s="30" t="str">
        <f>IF(C350&lt;&gt;"",CONCATENATE($A$346,".",COUNTA($C$348:C350)),"")</f>
        <v>1.3.3.18.2</v>
      </c>
      <c r="B350" s="49"/>
      <c r="C350" s="41" t="s">
        <v>269</v>
      </c>
      <c r="D350" s="29" t="s">
        <v>188</v>
      </c>
      <c r="E350" s="23">
        <v>40</v>
      </c>
      <c r="F350" s="24"/>
      <c r="G350" s="25"/>
      <c r="Q350" s="8">
        <f t="shared" si="21"/>
        <v>1</v>
      </c>
      <c r="R350" s="8">
        <f t="shared" si="22"/>
        <v>1</v>
      </c>
      <c r="S350" s="8">
        <f t="shared" si="23"/>
        <v>1</v>
      </c>
      <c r="T350" s="8">
        <f t="shared" si="24"/>
        <v>3</v>
      </c>
    </row>
    <row r="351" customHeight="1" spans="1:20">
      <c r="A351" s="30"/>
      <c r="B351" s="49"/>
      <c r="C351" s="41"/>
      <c r="D351" s="29"/>
      <c r="E351" s="23"/>
      <c r="F351" s="24"/>
      <c r="G351" s="25"/>
      <c r="Q351" s="8">
        <f t="shared" si="21"/>
        <v>1</v>
      </c>
      <c r="R351" s="8">
        <f t="shared" si="22"/>
        <v>1</v>
      </c>
      <c r="S351" s="8">
        <f t="shared" si="23"/>
        <v>1</v>
      </c>
      <c r="T351" s="8">
        <f t="shared" si="24"/>
        <v>3</v>
      </c>
    </row>
    <row r="352" customHeight="1" spans="1:20">
      <c r="A352" s="30" t="str">
        <f>CONCATENATE($A$268,".",LEFT(C352,2))</f>
        <v>1.3.3.19</v>
      </c>
      <c r="B352" s="49"/>
      <c r="C352" s="41" t="s">
        <v>270</v>
      </c>
      <c r="D352" s="29"/>
      <c r="E352" s="23"/>
      <c r="F352" s="24"/>
      <c r="G352" s="25"/>
      <c r="Q352" s="8">
        <f t="shared" si="21"/>
        <v>1</v>
      </c>
      <c r="R352" s="8">
        <f t="shared" si="22"/>
        <v>1</v>
      </c>
      <c r="S352" s="8">
        <f t="shared" si="23"/>
        <v>1</v>
      </c>
      <c r="T352" s="8">
        <f t="shared" si="24"/>
        <v>3</v>
      </c>
    </row>
    <row r="353" customHeight="1" spans="1:20">
      <c r="A353" s="30"/>
      <c r="B353" s="49"/>
      <c r="C353" s="41"/>
      <c r="D353" s="29"/>
      <c r="E353" s="23"/>
      <c r="F353" s="24"/>
      <c r="G353" s="25"/>
      <c r="Q353" s="8">
        <f t="shared" si="21"/>
        <v>1</v>
      </c>
      <c r="R353" s="8">
        <f t="shared" si="22"/>
        <v>1</v>
      </c>
      <c r="S353" s="8">
        <f t="shared" si="23"/>
        <v>1</v>
      </c>
      <c r="T353" s="8">
        <f t="shared" si="24"/>
        <v>3</v>
      </c>
    </row>
    <row r="354" customHeight="1" spans="1:20">
      <c r="A354" s="30" t="str">
        <f>IF(C354&lt;&gt;"",CONCATENATE($A$352,".",COUNTA($C$354:C354)),"")</f>
        <v>1.3.3.19.1</v>
      </c>
      <c r="B354" s="49"/>
      <c r="C354" s="41" t="s">
        <v>271</v>
      </c>
      <c r="D354" s="29" t="s">
        <v>188</v>
      </c>
      <c r="E354" s="23">
        <v>40</v>
      </c>
      <c r="F354" s="24"/>
      <c r="G354" s="25"/>
      <c r="Q354" s="8">
        <f t="shared" si="21"/>
        <v>1</v>
      </c>
      <c r="R354" s="8">
        <f t="shared" si="22"/>
        <v>1</v>
      </c>
      <c r="S354" s="8">
        <f t="shared" si="23"/>
        <v>1</v>
      </c>
      <c r="T354" s="8">
        <f t="shared" si="24"/>
        <v>3</v>
      </c>
    </row>
    <row r="355" customHeight="1" spans="1:20">
      <c r="A355" s="30" t="str">
        <f>IF(C355&lt;&gt;"",CONCATENATE($A$352,".",COUNTA($C$354:C355)),"")</f>
        <v/>
      </c>
      <c r="B355" s="49"/>
      <c r="C355" s="41"/>
      <c r="D355" s="29"/>
      <c r="E355" s="23"/>
      <c r="F355" s="24"/>
      <c r="G355" s="25"/>
      <c r="Q355" s="8">
        <f t="shared" si="21"/>
        <v>1</v>
      </c>
      <c r="R355" s="8">
        <f t="shared" si="22"/>
        <v>1</v>
      </c>
      <c r="S355" s="8">
        <f t="shared" si="23"/>
        <v>1</v>
      </c>
      <c r="T355" s="8">
        <f t="shared" si="24"/>
        <v>3</v>
      </c>
    </row>
    <row r="356" customHeight="1" spans="1:20">
      <c r="A356" s="30" t="str">
        <f>IF(C356&lt;&gt;"",CONCATENATE($A$352,".",COUNTA($C$354:C356)),"")</f>
        <v>1.3.3.19.2</v>
      </c>
      <c r="B356" s="49"/>
      <c r="C356" s="41" t="s">
        <v>272</v>
      </c>
      <c r="D356" s="29" t="s">
        <v>188</v>
      </c>
      <c r="E356" s="23">
        <v>40</v>
      </c>
      <c r="F356" s="24"/>
      <c r="G356" s="25"/>
      <c r="Q356" s="8">
        <f t="shared" si="21"/>
        <v>1</v>
      </c>
      <c r="R356" s="8">
        <f t="shared" si="22"/>
        <v>1</v>
      </c>
      <c r="S356" s="8">
        <f t="shared" si="23"/>
        <v>1</v>
      </c>
      <c r="T356" s="8">
        <f t="shared" si="24"/>
        <v>3</v>
      </c>
    </row>
    <row r="357" customHeight="1" spans="1:20">
      <c r="A357" s="30" t="str">
        <f>IF(C357&lt;&gt;"",CONCATENATE($A$352,".",COUNTA($C$354:C357)),"")</f>
        <v/>
      </c>
      <c r="B357" s="49"/>
      <c r="C357" s="41"/>
      <c r="D357" s="29"/>
      <c r="E357" s="23"/>
      <c r="F357" s="24"/>
      <c r="G357" s="25"/>
      <c r="Q357" s="8">
        <f t="shared" si="21"/>
        <v>1</v>
      </c>
      <c r="R357" s="8">
        <f t="shared" si="22"/>
        <v>1</v>
      </c>
      <c r="S357" s="8">
        <f t="shared" si="23"/>
        <v>1</v>
      </c>
      <c r="T357" s="8">
        <f t="shared" si="24"/>
        <v>3</v>
      </c>
    </row>
    <row r="358" customHeight="1" spans="1:20">
      <c r="A358" s="30" t="str">
        <f>IF(C358&lt;&gt;"",CONCATENATE($A$352,".",COUNTA($C$354:C358)),"")</f>
        <v>1.3.3.19.3</v>
      </c>
      <c r="B358" s="49"/>
      <c r="C358" s="41" t="s">
        <v>273</v>
      </c>
      <c r="D358" s="29" t="s">
        <v>188</v>
      </c>
      <c r="E358" s="23">
        <v>40</v>
      </c>
      <c r="F358" s="24"/>
      <c r="G358" s="25"/>
      <c r="Q358" s="8">
        <f t="shared" si="21"/>
        <v>1</v>
      </c>
      <c r="R358" s="8">
        <f t="shared" si="22"/>
        <v>1</v>
      </c>
      <c r="S358" s="8">
        <f t="shared" si="23"/>
        <v>1</v>
      </c>
      <c r="T358" s="8">
        <f t="shared" si="24"/>
        <v>3</v>
      </c>
    </row>
    <row r="359" customHeight="1" spans="1:20">
      <c r="A359" s="30"/>
      <c r="B359" s="49"/>
      <c r="C359" s="41"/>
      <c r="D359" s="29"/>
      <c r="E359" s="23"/>
      <c r="F359" s="24"/>
      <c r="G359" s="25"/>
      <c r="Q359" s="8">
        <f t="shared" si="21"/>
        <v>1</v>
      </c>
      <c r="R359" s="8">
        <f t="shared" si="22"/>
        <v>1</v>
      </c>
      <c r="S359" s="8">
        <f t="shared" si="23"/>
        <v>1</v>
      </c>
      <c r="T359" s="8">
        <f t="shared" si="24"/>
        <v>3</v>
      </c>
    </row>
    <row r="360" customHeight="1" spans="1:20">
      <c r="A360" s="30" t="str">
        <f>CONCATENATE($A$268,".",LEFT(C360,2))</f>
        <v>1.3.3.20</v>
      </c>
      <c r="B360" s="49"/>
      <c r="C360" s="41" t="s">
        <v>274</v>
      </c>
      <c r="D360" s="29"/>
      <c r="E360" s="23"/>
      <c r="F360" s="24"/>
      <c r="G360" s="25"/>
      <c r="Q360" s="8">
        <f t="shared" si="21"/>
        <v>1</v>
      </c>
      <c r="R360" s="8">
        <f t="shared" si="22"/>
        <v>1</v>
      </c>
      <c r="S360" s="8">
        <f t="shared" si="23"/>
        <v>1</v>
      </c>
      <c r="T360" s="8">
        <f t="shared" si="24"/>
        <v>3</v>
      </c>
    </row>
    <row r="361" customHeight="1" spans="1:20">
      <c r="A361" s="30"/>
      <c r="B361" s="49"/>
      <c r="C361" s="41"/>
      <c r="D361" s="29"/>
      <c r="E361" s="23"/>
      <c r="F361" s="24"/>
      <c r="G361" s="25"/>
      <c r="Q361" s="8">
        <f t="shared" si="21"/>
        <v>1</v>
      </c>
      <c r="R361" s="8">
        <f t="shared" si="22"/>
        <v>1</v>
      </c>
      <c r="S361" s="8">
        <f t="shared" si="23"/>
        <v>1</v>
      </c>
      <c r="T361" s="8">
        <f t="shared" si="24"/>
        <v>3</v>
      </c>
    </row>
    <row r="362" customHeight="1" spans="1:20">
      <c r="A362" s="30" t="str">
        <f>IF(C362&lt;&gt;"",CONCATENATE($A$360,".",COUNTA($C$362:C362)),"")</f>
        <v>1.3.3.20.1</v>
      </c>
      <c r="B362" s="49"/>
      <c r="C362" s="41" t="s">
        <v>275</v>
      </c>
      <c r="D362" s="29" t="s">
        <v>188</v>
      </c>
      <c r="E362" s="23">
        <v>40</v>
      </c>
      <c r="F362" s="24"/>
      <c r="G362" s="25"/>
      <c r="Q362" s="8">
        <f t="shared" si="21"/>
        <v>1</v>
      </c>
      <c r="R362" s="8">
        <f t="shared" si="22"/>
        <v>1</v>
      </c>
      <c r="S362" s="8">
        <f t="shared" si="23"/>
        <v>1</v>
      </c>
      <c r="T362" s="8">
        <f t="shared" si="24"/>
        <v>3</v>
      </c>
    </row>
    <row r="363" customHeight="1" spans="1:20">
      <c r="A363" s="30" t="str">
        <f>IF(C363&lt;&gt;"",CONCATENATE($A$360,".",COUNTA($C$362:C363)),"")</f>
        <v/>
      </c>
      <c r="B363" s="49"/>
      <c r="C363" s="41"/>
      <c r="D363" s="29"/>
      <c r="E363" s="23"/>
      <c r="F363" s="24"/>
      <c r="G363" s="25"/>
      <c r="Q363" s="8">
        <f t="shared" si="21"/>
        <v>1</v>
      </c>
      <c r="R363" s="8">
        <f t="shared" si="22"/>
        <v>1</v>
      </c>
      <c r="S363" s="8">
        <f t="shared" si="23"/>
        <v>1</v>
      </c>
      <c r="T363" s="8">
        <f t="shared" si="24"/>
        <v>3</v>
      </c>
    </row>
    <row r="364" customHeight="1" spans="1:20">
      <c r="A364" s="30" t="str">
        <f>IF(C364&lt;&gt;"",CONCATENATE($A$360,".",COUNTA($C$362:C364)),"")</f>
        <v>1.3.3.20.2</v>
      </c>
      <c r="B364" s="49"/>
      <c r="C364" s="41" t="s">
        <v>276</v>
      </c>
      <c r="D364" s="29" t="s">
        <v>188</v>
      </c>
      <c r="E364" s="23">
        <v>40</v>
      </c>
      <c r="F364" s="24"/>
      <c r="G364" s="25"/>
      <c r="Q364" s="8">
        <f t="shared" si="21"/>
        <v>1</v>
      </c>
      <c r="R364" s="8">
        <f t="shared" si="22"/>
        <v>1</v>
      </c>
      <c r="S364" s="8">
        <f t="shared" si="23"/>
        <v>1</v>
      </c>
      <c r="T364" s="8">
        <f t="shared" si="24"/>
        <v>3</v>
      </c>
    </row>
    <row r="365" customHeight="1" spans="1:20">
      <c r="A365" s="30" t="str">
        <f>IF(C365&lt;&gt;"",CONCATENATE($A$360,".",COUNTA($C$362:C365)),"")</f>
        <v/>
      </c>
      <c r="B365" s="49"/>
      <c r="C365" s="41"/>
      <c r="D365" s="29"/>
      <c r="E365" s="23"/>
      <c r="F365" s="24"/>
      <c r="G365" s="25"/>
      <c r="Q365" s="8">
        <f t="shared" si="21"/>
        <v>1</v>
      </c>
      <c r="R365" s="8">
        <f t="shared" si="22"/>
        <v>1</v>
      </c>
      <c r="S365" s="8">
        <f t="shared" si="23"/>
        <v>1</v>
      </c>
      <c r="T365" s="8">
        <f t="shared" si="24"/>
        <v>3</v>
      </c>
    </row>
    <row r="366" customHeight="1" spans="1:20">
      <c r="A366" s="30" t="str">
        <f>CONCATENATE($A$268,".",LEFT(C366,2))</f>
        <v>1.3.3.21</v>
      </c>
      <c r="B366" s="49"/>
      <c r="C366" s="41" t="s">
        <v>277</v>
      </c>
      <c r="D366" s="29"/>
      <c r="E366" s="23"/>
      <c r="F366" s="24"/>
      <c r="G366" s="25"/>
      <c r="Q366" s="8">
        <f t="shared" si="21"/>
        <v>1</v>
      </c>
      <c r="R366" s="8">
        <f t="shared" si="22"/>
        <v>1</v>
      </c>
      <c r="S366" s="8">
        <f t="shared" si="23"/>
        <v>1</v>
      </c>
      <c r="T366" s="8">
        <f t="shared" si="24"/>
        <v>3</v>
      </c>
    </row>
    <row r="367" customHeight="1" spans="1:20">
      <c r="A367" s="30"/>
      <c r="B367" s="49"/>
      <c r="C367" s="41"/>
      <c r="D367" s="29"/>
      <c r="E367" s="23"/>
      <c r="F367" s="24"/>
      <c r="G367" s="25"/>
      <c r="Q367" s="8">
        <f t="shared" si="21"/>
        <v>1</v>
      </c>
      <c r="R367" s="8">
        <f t="shared" si="22"/>
        <v>1</v>
      </c>
      <c r="S367" s="8">
        <f t="shared" si="23"/>
        <v>1</v>
      </c>
      <c r="T367" s="8">
        <f t="shared" si="24"/>
        <v>3</v>
      </c>
    </row>
    <row r="368" customHeight="1" spans="1:20">
      <c r="A368" s="30" t="str">
        <f>IF(C368&lt;&gt;"",CONCATENATE($A$366,".",COUNTA($C$368:C368)),"")</f>
        <v>1.3.3.21.1</v>
      </c>
      <c r="B368" s="49"/>
      <c r="C368" s="41" t="s">
        <v>278</v>
      </c>
      <c r="D368" s="29" t="s">
        <v>188</v>
      </c>
      <c r="E368" s="23">
        <v>40</v>
      </c>
      <c r="F368" s="24"/>
      <c r="G368" s="25"/>
      <c r="Q368" s="8">
        <f t="shared" si="21"/>
        <v>1</v>
      </c>
      <c r="R368" s="8">
        <f t="shared" si="22"/>
        <v>1</v>
      </c>
      <c r="S368" s="8">
        <f t="shared" si="23"/>
        <v>1</v>
      </c>
      <c r="T368" s="8">
        <f t="shared" si="24"/>
        <v>3</v>
      </c>
    </row>
    <row r="369" customHeight="1" spans="1:20">
      <c r="A369" s="30" t="str">
        <f>IF(C369&lt;&gt;"",CONCATENATE($A$366,".",COUNTA($C$368:C369)),"")</f>
        <v/>
      </c>
      <c r="B369" s="49"/>
      <c r="C369" s="41"/>
      <c r="D369" s="29"/>
      <c r="E369" s="23"/>
      <c r="F369" s="24"/>
      <c r="G369" s="25"/>
      <c r="Q369" s="8">
        <f t="shared" si="21"/>
        <v>1</v>
      </c>
      <c r="R369" s="8">
        <f t="shared" si="22"/>
        <v>1</v>
      </c>
      <c r="S369" s="8">
        <f t="shared" si="23"/>
        <v>1</v>
      </c>
      <c r="T369" s="8">
        <f t="shared" si="24"/>
        <v>3</v>
      </c>
    </row>
    <row r="370" customHeight="1" spans="1:20">
      <c r="A370" s="30" t="str">
        <f>IF(C370&lt;&gt;"",CONCATENATE($A$366,".",COUNTA($C$368:C370)),"")</f>
        <v>1.3.3.21.2</v>
      </c>
      <c r="B370" s="49"/>
      <c r="C370" s="41" t="s">
        <v>231</v>
      </c>
      <c r="D370" s="29" t="s">
        <v>188</v>
      </c>
      <c r="E370" s="23">
        <v>40</v>
      </c>
      <c r="F370" s="24"/>
      <c r="G370" s="25"/>
      <c r="Q370" s="8">
        <f t="shared" si="21"/>
        <v>1</v>
      </c>
      <c r="R370" s="8">
        <f t="shared" si="22"/>
        <v>1</v>
      </c>
      <c r="S370" s="8">
        <f t="shared" si="23"/>
        <v>1</v>
      </c>
      <c r="T370" s="8">
        <f t="shared" si="24"/>
        <v>3</v>
      </c>
    </row>
    <row r="371" customHeight="1" spans="1:20">
      <c r="A371" s="30"/>
      <c r="B371" s="49"/>
      <c r="C371" s="41"/>
      <c r="D371" s="29"/>
      <c r="E371" s="23"/>
      <c r="F371" s="24"/>
      <c r="G371" s="25"/>
      <c r="Q371" s="8">
        <f t="shared" si="21"/>
        <v>1</v>
      </c>
      <c r="R371" s="8">
        <f t="shared" si="22"/>
        <v>1</v>
      </c>
      <c r="S371" s="8">
        <f t="shared" si="23"/>
        <v>1</v>
      </c>
      <c r="T371" s="8">
        <f t="shared" si="24"/>
        <v>3</v>
      </c>
    </row>
    <row r="372" customHeight="1" spans="1:20">
      <c r="A372" s="30" t="str">
        <f>CONCATENATE($A$268,".",LEFT(C372,2))</f>
        <v>1.3.3.22</v>
      </c>
      <c r="B372" s="49"/>
      <c r="C372" s="41" t="s">
        <v>279</v>
      </c>
      <c r="D372" s="29"/>
      <c r="E372" s="23"/>
      <c r="F372" s="24"/>
      <c r="G372" s="25"/>
      <c r="Q372" s="8">
        <f t="shared" si="21"/>
        <v>1</v>
      </c>
      <c r="R372" s="8">
        <f t="shared" si="22"/>
        <v>1</v>
      </c>
      <c r="S372" s="8">
        <f t="shared" si="23"/>
        <v>1</v>
      </c>
      <c r="T372" s="8">
        <f t="shared" si="24"/>
        <v>3</v>
      </c>
    </row>
    <row r="373" customHeight="1" spans="1:20">
      <c r="A373" s="30" t="str">
        <f>IF(C373&lt;&gt;"",CONCATENATE($A$372,".",COUNTA($C373:C$374)),"")</f>
        <v/>
      </c>
      <c r="B373" s="49"/>
      <c r="C373" s="41"/>
      <c r="D373" s="29"/>
      <c r="E373" s="23"/>
      <c r="F373" s="24"/>
      <c r="G373" s="25"/>
      <c r="Q373" s="8">
        <f t="shared" si="21"/>
        <v>1</v>
      </c>
      <c r="R373" s="8">
        <f t="shared" si="22"/>
        <v>1</v>
      </c>
      <c r="S373" s="8">
        <f t="shared" si="23"/>
        <v>1</v>
      </c>
      <c r="T373" s="8">
        <f t="shared" si="24"/>
        <v>3</v>
      </c>
    </row>
    <row r="374" customHeight="1" spans="1:20">
      <c r="A374" s="30" t="str">
        <f>IF(C374&lt;&gt;"",CONCATENATE($A$372,".",COUNTA($C$374:C374)),"")</f>
        <v>1.3.3.22.1</v>
      </c>
      <c r="B374" s="49"/>
      <c r="C374" s="41" t="s">
        <v>280</v>
      </c>
      <c r="D374" s="29" t="s">
        <v>188</v>
      </c>
      <c r="E374" s="23">
        <v>40</v>
      </c>
      <c r="F374" s="24"/>
      <c r="G374" s="25"/>
      <c r="Q374" s="8">
        <f t="shared" si="21"/>
        <v>1</v>
      </c>
      <c r="R374" s="8">
        <f t="shared" si="22"/>
        <v>1</v>
      </c>
      <c r="S374" s="8">
        <f t="shared" si="23"/>
        <v>1</v>
      </c>
      <c r="T374" s="8">
        <f t="shared" si="24"/>
        <v>3</v>
      </c>
    </row>
    <row r="375" customHeight="1" spans="1:20">
      <c r="A375" s="30" t="str">
        <f>IF(C375&lt;&gt;"",CONCATENATE($A$372,".",COUNTA($C$374:C375)),"")</f>
        <v/>
      </c>
      <c r="B375" s="49"/>
      <c r="C375" s="41"/>
      <c r="D375" s="29"/>
      <c r="E375" s="23"/>
      <c r="F375" s="24"/>
      <c r="G375" s="25"/>
      <c r="Q375" s="8">
        <f t="shared" si="21"/>
        <v>1</v>
      </c>
      <c r="R375" s="8">
        <f t="shared" si="22"/>
        <v>1</v>
      </c>
      <c r="S375" s="8">
        <f t="shared" si="23"/>
        <v>1</v>
      </c>
      <c r="T375" s="8">
        <f t="shared" si="24"/>
        <v>3</v>
      </c>
    </row>
    <row r="376" customHeight="1" spans="1:20">
      <c r="A376" s="30" t="str">
        <f>IF(C376&lt;&gt;"",CONCATENATE($A$372,".",COUNTA($C$374:C376)),"")</f>
        <v>1.3.3.22.2</v>
      </c>
      <c r="B376" s="49"/>
      <c r="C376" s="41" t="s">
        <v>281</v>
      </c>
      <c r="D376" s="29" t="s">
        <v>188</v>
      </c>
      <c r="E376" s="23">
        <v>40</v>
      </c>
      <c r="F376" s="24"/>
      <c r="G376" s="25"/>
      <c r="Q376" s="8">
        <f t="shared" si="21"/>
        <v>1</v>
      </c>
      <c r="R376" s="8">
        <f t="shared" si="22"/>
        <v>1</v>
      </c>
      <c r="S376" s="8">
        <f t="shared" si="23"/>
        <v>1</v>
      </c>
      <c r="T376" s="8">
        <f t="shared" si="24"/>
        <v>3</v>
      </c>
    </row>
    <row r="377" customHeight="1" spans="1:20">
      <c r="A377" s="30"/>
      <c r="B377" s="49"/>
      <c r="C377" s="41"/>
      <c r="D377" s="29"/>
      <c r="E377" s="23"/>
      <c r="F377" s="24"/>
      <c r="G377" s="25"/>
      <c r="Q377" s="8">
        <f t="shared" si="21"/>
        <v>1</v>
      </c>
      <c r="R377" s="8">
        <f t="shared" si="22"/>
        <v>1</v>
      </c>
      <c r="S377" s="8">
        <f t="shared" si="23"/>
        <v>1</v>
      </c>
      <c r="T377" s="8">
        <f t="shared" si="24"/>
        <v>3</v>
      </c>
    </row>
    <row r="378" customHeight="1" spans="1:20">
      <c r="A378" s="30" t="str">
        <f>IF(C378&lt;&gt;"",CONCATENATE($A$372,".",COUNTA($C$378:C378,C374,C376)),"")</f>
        <v>1.3.3.22.3</v>
      </c>
      <c r="B378" s="49"/>
      <c r="C378" s="41" t="s">
        <v>282</v>
      </c>
      <c r="D378" s="29" t="s">
        <v>188</v>
      </c>
      <c r="E378" s="23">
        <v>40</v>
      </c>
      <c r="F378" s="24"/>
      <c r="G378" s="25"/>
      <c r="Q378" s="8">
        <f t="shared" si="21"/>
        <v>1</v>
      </c>
      <c r="R378" s="8">
        <f t="shared" si="22"/>
        <v>1</v>
      </c>
      <c r="S378" s="8">
        <f t="shared" si="23"/>
        <v>1</v>
      </c>
      <c r="T378" s="8">
        <f t="shared" si="24"/>
        <v>3</v>
      </c>
    </row>
    <row r="379" customHeight="1" spans="1:20">
      <c r="A379" s="30" t="str">
        <f>IF(C379&lt;&gt;"",CONCATENATE($A$372,".",COUNTA($C$378:C379,C375,#REF!)),"")</f>
        <v/>
      </c>
      <c r="B379" s="49"/>
      <c r="C379" s="41"/>
      <c r="D379" s="29"/>
      <c r="E379" s="23"/>
      <c r="F379" s="24"/>
      <c r="G379" s="25" t="str">
        <f t="shared" ref="G379:G381" si="25">IF(E379&lt;&gt;"",E379*F379,"")</f>
        <v/>
      </c>
      <c r="Q379" s="8">
        <f t="shared" si="21"/>
        <v>1</v>
      </c>
      <c r="R379" s="8">
        <f t="shared" si="22"/>
        <v>1</v>
      </c>
      <c r="S379" s="8">
        <f t="shared" si="23"/>
        <v>1</v>
      </c>
      <c r="T379" s="8">
        <f t="shared" si="24"/>
        <v>3</v>
      </c>
    </row>
    <row r="380" customHeight="1" spans="1:20">
      <c r="A380" s="30">
        <v>1.4</v>
      </c>
      <c r="B380" s="49">
        <v>8.8</v>
      </c>
      <c r="C380" s="32" t="s">
        <v>283</v>
      </c>
      <c r="D380" s="29"/>
      <c r="E380" s="23"/>
      <c r="F380" s="24"/>
      <c r="G380" s="25" t="str">
        <f t="shared" si="25"/>
        <v/>
      </c>
      <c r="Q380" s="8">
        <f t="shared" si="21"/>
        <v>1</v>
      </c>
      <c r="R380" s="8">
        <f t="shared" si="22"/>
        <v>1</v>
      </c>
      <c r="S380" s="8">
        <f t="shared" si="23"/>
        <v>1</v>
      </c>
      <c r="T380" s="8">
        <f t="shared" si="24"/>
        <v>3</v>
      </c>
    </row>
    <row r="381" customHeight="1" spans="1:20">
      <c r="A381" s="30"/>
      <c r="B381" s="35"/>
      <c r="C381" s="38"/>
      <c r="D381" s="29"/>
      <c r="E381" s="23"/>
      <c r="F381" s="24"/>
      <c r="G381" s="25" t="str">
        <f t="shared" si="25"/>
        <v/>
      </c>
      <c r="Q381" s="8">
        <f t="shared" si="21"/>
        <v>1</v>
      </c>
      <c r="R381" s="8">
        <f t="shared" si="22"/>
        <v>1</v>
      </c>
      <c r="S381" s="8">
        <f t="shared" si="23"/>
        <v>1</v>
      </c>
      <c r="T381" s="8">
        <f t="shared" si="24"/>
        <v>3</v>
      </c>
    </row>
    <row r="382" ht="26.4" customHeight="1" spans="1:20">
      <c r="A382" s="30" t="s">
        <v>284</v>
      </c>
      <c r="B382" s="35" t="s">
        <v>285</v>
      </c>
      <c r="C382" s="38" t="s">
        <v>286</v>
      </c>
      <c r="D382" s="94" t="s">
        <v>16</v>
      </c>
      <c r="E382" s="95">
        <v>1</v>
      </c>
      <c r="F382" s="96"/>
      <c r="G382" s="97"/>
      <c r="Q382" s="8">
        <f t="shared" si="21"/>
        <v>1</v>
      </c>
      <c r="R382" s="8">
        <f t="shared" si="22"/>
        <v>1</v>
      </c>
      <c r="S382" s="8">
        <f t="shared" si="23"/>
        <v>1</v>
      </c>
      <c r="T382" s="8">
        <f t="shared" si="24"/>
        <v>3</v>
      </c>
    </row>
    <row r="383" customHeight="1" spans="1:20">
      <c r="A383" s="30"/>
      <c r="B383" s="35"/>
      <c r="C383" s="38"/>
      <c r="D383" s="94"/>
      <c r="E383" s="95"/>
      <c r="F383" s="96"/>
      <c r="G383" s="97"/>
      <c r="Q383" s="8">
        <f t="shared" si="21"/>
        <v>1</v>
      </c>
      <c r="R383" s="8">
        <f t="shared" si="22"/>
        <v>1</v>
      </c>
      <c r="S383" s="8">
        <f t="shared" si="23"/>
        <v>1</v>
      </c>
      <c r="T383" s="8">
        <f t="shared" si="24"/>
        <v>3</v>
      </c>
    </row>
    <row r="384" ht="26.4" customHeight="1" spans="1:20">
      <c r="A384" s="30" t="s">
        <v>287</v>
      </c>
      <c r="B384" s="35" t="s">
        <v>288</v>
      </c>
      <c r="C384" s="38" t="s">
        <v>289</v>
      </c>
      <c r="D384" s="94" t="s">
        <v>16</v>
      </c>
      <c r="E384" s="95">
        <v>1</v>
      </c>
      <c r="F384" s="96"/>
      <c r="G384" s="97"/>
      <c r="Q384" s="8">
        <f t="shared" si="21"/>
        <v>1</v>
      </c>
      <c r="R384" s="8">
        <f t="shared" si="22"/>
        <v>1</v>
      </c>
      <c r="S384" s="8">
        <f t="shared" si="23"/>
        <v>1</v>
      </c>
      <c r="T384" s="8">
        <f t="shared" si="24"/>
        <v>3</v>
      </c>
    </row>
    <row r="385" customHeight="1" spans="1:20">
      <c r="A385" s="98"/>
      <c r="B385" s="99"/>
      <c r="C385" s="100"/>
      <c r="D385" s="101"/>
      <c r="E385" s="102"/>
      <c r="F385" s="69"/>
      <c r="G385" s="103"/>
      <c r="Q385" s="8">
        <f t="shared" si="21"/>
        <v>1</v>
      </c>
      <c r="R385" s="8">
        <f t="shared" si="22"/>
        <v>1</v>
      </c>
      <c r="S385" s="8">
        <f t="shared" si="23"/>
        <v>1</v>
      </c>
      <c r="T385" s="8">
        <f t="shared" si="24"/>
        <v>3</v>
      </c>
    </row>
    <row r="386" customHeight="1" spans="1:20">
      <c r="A386" s="30" t="s">
        <v>290</v>
      </c>
      <c r="B386" s="35" t="s">
        <v>291</v>
      </c>
      <c r="C386" s="32" t="s">
        <v>292</v>
      </c>
      <c r="D386" s="94"/>
      <c r="E386" s="95"/>
      <c r="F386" s="96"/>
      <c r="G386" s="97"/>
      <c r="Q386" s="8">
        <f t="shared" si="21"/>
        <v>1</v>
      </c>
      <c r="R386" s="8">
        <f t="shared" si="22"/>
        <v>1</v>
      </c>
      <c r="S386" s="8">
        <f t="shared" si="23"/>
        <v>1</v>
      </c>
      <c r="T386" s="8">
        <f t="shared" si="24"/>
        <v>3</v>
      </c>
    </row>
    <row r="387" customHeight="1" spans="1:20">
      <c r="A387" s="30"/>
      <c r="B387" s="35"/>
      <c r="C387" s="38"/>
      <c r="D387" s="94"/>
      <c r="E387" s="95"/>
      <c r="F387" s="96"/>
      <c r="G387" s="97"/>
      <c r="Q387" s="8">
        <f t="shared" si="21"/>
        <v>1</v>
      </c>
      <c r="R387" s="8">
        <f t="shared" si="22"/>
        <v>1</v>
      </c>
      <c r="S387" s="8">
        <f t="shared" si="23"/>
        <v>1</v>
      </c>
      <c r="T387" s="8">
        <f t="shared" si="24"/>
        <v>3</v>
      </c>
    </row>
    <row r="388" customHeight="1" spans="1:20">
      <c r="A388" s="30" t="s">
        <v>293</v>
      </c>
      <c r="B388" s="35"/>
      <c r="C388" s="38" t="s">
        <v>294</v>
      </c>
      <c r="D388" s="94" t="s">
        <v>97</v>
      </c>
      <c r="E388" s="95">
        <v>1</v>
      </c>
      <c r="F388" s="96">
        <v>300000</v>
      </c>
      <c r="G388" s="97">
        <f>F388*E388</f>
        <v>300000</v>
      </c>
      <c r="Q388" s="8">
        <f t="shared" si="21"/>
        <v>1</v>
      </c>
      <c r="R388" s="8">
        <f t="shared" si="22"/>
        <v>1</v>
      </c>
      <c r="S388" s="8">
        <f t="shared" si="23"/>
        <v>1</v>
      </c>
      <c r="T388" s="8">
        <f t="shared" si="24"/>
        <v>3</v>
      </c>
    </row>
    <row r="389" customHeight="1" spans="1:20">
      <c r="A389" s="30"/>
      <c r="B389" s="35"/>
      <c r="C389" s="38"/>
      <c r="D389" s="94"/>
      <c r="E389" s="95"/>
      <c r="F389" s="96"/>
      <c r="G389" s="97"/>
      <c r="Q389" s="8">
        <f t="shared" si="21"/>
        <v>1</v>
      </c>
      <c r="R389" s="8">
        <f t="shared" si="22"/>
        <v>1</v>
      </c>
      <c r="S389" s="8">
        <f t="shared" si="23"/>
        <v>1</v>
      </c>
      <c r="T389" s="8">
        <f t="shared" si="24"/>
        <v>3</v>
      </c>
    </row>
    <row r="390" ht="26.4" customHeight="1" spans="1:20">
      <c r="A390" s="30" t="s">
        <v>293</v>
      </c>
      <c r="B390" s="35"/>
      <c r="C390" s="38" t="s">
        <v>295</v>
      </c>
      <c r="D390" s="94" t="s">
        <v>34</v>
      </c>
      <c r="E390" s="104">
        <v>0.1</v>
      </c>
      <c r="F390" s="96">
        <v>300000</v>
      </c>
      <c r="G390" s="97">
        <f>F390*E390</f>
        <v>30000</v>
      </c>
      <c r="Q390" s="8">
        <f t="shared" si="21"/>
        <v>1</v>
      </c>
      <c r="R390" s="8">
        <f t="shared" si="22"/>
        <v>1</v>
      </c>
      <c r="S390" s="8">
        <f t="shared" si="23"/>
        <v>1</v>
      </c>
      <c r="T390" s="8">
        <f t="shared" si="24"/>
        <v>3</v>
      </c>
    </row>
    <row r="391" customHeight="1" spans="1:20">
      <c r="A391" s="30"/>
      <c r="B391" s="35"/>
      <c r="C391" s="38"/>
      <c r="D391" s="94"/>
      <c r="E391" s="95"/>
      <c r="F391" s="96"/>
      <c r="G391" s="97"/>
      <c r="Q391" s="8">
        <f t="shared" si="21"/>
        <v>1</v>
      </c>
      <c r="R391" s="8">
        <f t="shared" si="22"/>
        <v>1</v>
      </c>
      <c r="S391" s="8">
        <f t="shared" si="23"/>
        <v>1</v>
      </c>
      <c r="T391" s="8">
        <f t="shared" si="24"/>
        <v>3</v>
      </c>
    </row>
    <row r="392" ht="15" customHeight="1" spans="1:20">
      <c r="A392" s="30" t="s">
        <v>296</v>
      </c>
      <c r="B392" s="35"/>
      <c r="C392" s="38" t="s">
        <v>297</v>
      </c>
      <c r="D392" s="94" t="s">
        <v>298</v>
      </c>
      <c r="E392" s="95">
        <v>20</v>
      </c>
      <c r="F392" s="96"/>
      <c r="G392" s="97"/>
      <c r="Q392" s="8">
        <f t="shared" si="21"/>
        <v>1</v>
      </c>
      <c r="R392" s="8">
        <f t="shared" si="22"/>
        <v>1</v>
      </c>
      <c r="S392" s="8">
        <f t="shared" si="23"/>
        <v>1</v>
      </c>
      <c r="T392" s="8">
        <f t="shared" si="24"/>
        <v>3</v>
      </c>
    </row>
    <row r="393" customHeight="1" spans="1:20">
      <c r="A393" s="30"/>
      <c r="B393" s="35"/>
      <c r="C393" s="38"/>
      <c r="D393" s="94"/>
      <c r="E393" s="95"/>
      <c r="F393" s="96"/>
      <c r="G393" s="97"/>
      <c r="Q393" s="8">
        <f t="shared" si="21"/>
        <v>1</v>
      </c>
      <c r="R393" s="8">
        <f t="shared" si="22"/>
        <v>1</v>
      </c>
      <c r="S393" s="8">
        <f t="shared" si="23"/>
        <v>1</v>
      </c>
      <c r="T393" s="8">
        <f t="shared" si="24"/>
        <v>3</v>
      </c>
    </row>
    <row r="394" customHeight="1" spans="1:20">
      <c r="A394" s="30" t="s">
        <v>299</v>
      </c>
      <c r="B394" s="35" t="s">
        <v>300</v>
      </c>
      <c r="C394" s="38" t="s">
        <v>301</v>
      </c>
      <c r="D394" s="94" t="s">
        <v>16</v>
      </c>
      <c r="E394" s="95">
        <v>1</v>
      </c>
      <c r="F394" s="96"/>
      <c r="G394" s="97"/>
      <c r="Q394" s="8">
        <f t="shared" si="21"/>
        <v>1</v>
      </c>
      <c r="R394" s="8">
        <f t="shared" si="22"/>
        <v>1</v>
      </c>
      <c r="S394" s="8">
        <f t="shared" si="23"/>
        <v>1</v>
      </c>
      <c r="T394" s="8">
        <f t="shared" si="24"/>
        <v>3</v>
      </c>
    </row>
    <row r="395" customHeight="1" spans="1:20">
      <c r="A395" s="30"/>
      <c r="B395" s="35"/>
      <c r="C395" s="38"/>
      <c r="D395" s="94"/>
      <c r="E395" s="95"/>
      <c r="F395" s="96"/>
      <c r="G395" s="97"/>
      <c r="Q395" s="8">
        <f t="shared" si="21"/>
        <v>1</v>
      </c>
      <c r="R395" s="8">
        <f t="shared" si="22"/>
        <v>1</v>
      </c>
      <c r="S395" s="8">
        <f t="shared" si="23"/>
        <v>1</v>
      </c>
      <c r="T395" s="8">
        <f t="shared" si="24"/>
        <v>3</v>
      </c>
    </row>
    <row r="396" customHeight="1" spans="1:20">
      <c r="A396" s="30" t="s">
        <v>302</v>
      </c>
      <c r="B396" s="35" t="s">
        <v>303</v>
      </c>
      <c r="C396" s="38" t="s">
        <v>304</v>
      </c>
      <c r="D396" s="94" t="s">
        <v>305</v>
      </c>
      <c r="E396" s="95">
        <v>1</v>
      </c>
      <c r="F396" s="96"/>
      <c r="G396" s="97"/>
      <c r="Q396" s="8">
        <f t="shared" si="21"/>
        <v>1</v>
      </c>
      <c r="R396" s="8">
        <f t="shared" si="22"/>
        <v>1</v>
      </c>
      <c r="S396" s="8">
        <f t="shared" si="23"/>
        <v>1</v>
      </c>
      <c r="T396" s="8">
        <f t="shared" si="24"/>
        <v>3</v>
      </c>
    </row>
    <row r="397" customHeight="1" spans="1:20">
      <c r="A397" s="30"/>
      <c r="B397" s="35"/>
      <c r="C397" s="38"/>
      <c r="D397" s="94"/>
      <c r="E397" s="95"/>
      <c r="F397" s="96"/>
      <c r="G397" s="97" t="str">
        <f t="shared" ref="G397" si="26">IF(E397&lt;&gt;"",E397*F397,"")</f>
        <v/>
      </c>
      <c r="Q397" s="8">
        <f t="shared" si="21"/>
        <v>1</v>
      </c>
      <c r="R397" s="8">
        <f t="shared" si="22"/>
        <v>1</v>
      </c>
      <c r="S397" s="8">
        <f t="shared" si="23"/>
        <v>1</v>
      </c>
      <c r="T397" s="8">
        <f t="shared" si="24"/>
        <v>3</v>
      </c>
    </row>
    <row r="398" customHeight="1" spans="1:20">
      <c r="A398" s="30"/>
      <c r="B398" s="35"/>
      <c r="C398" s="38"/>
      <c r="D398" s="94"/>
      <c r="E398" s="95"/>
      <c r="F398" s="96"/>
      <c r="G398" s="97"/>
      <c r="Q398" s="8">
        <f t="shared" si="21"/>
        <v>1</v>
      </c>
      <c r="R398" s="8">
        <f t="shared" si="22"/>
        <v>1</v>
      </c>
      <c r="S398" s="8">
        <f t="shared" si="23"/>
        <v>1</v>
      </c>
      <c r="T398" s="8">
        <f t="shared" si="24"/>
        <v>3</v>
      </c>
    </row>
    <row r="399" ht="25.5" customHeight="1" spans="1:20">
      <c r="A399" s="53" t="s">
        <v>306</v>
      </c>
      <c r="B399" s="54"/>
      <c r="C399" s="54"/>
      <c r="D399" s="55"/>
      <c r="E399" s="55"/>
      <c r="F399" s="105"/>
      <c r="G399" s="58"/>
      <c r="Q399" s="8">
        <f t="shared" si="21"/>
        <v>1</v>
      </c>
      <c r="R399" s="8">
        <f t="shared" si="22"/>
        <v>1</v>
      </c>
      <c r="S399" s="8">
        <f t="shared" si="23"/>
        <v>1</v>
      </c>
      <c r="T399" s="8">
        <f t="shared" si="24"/>
        <v>3</v>
      </c>
    </row>
    <row r="400" customHeight="1" spans="1:20">
      <c r="A400" s="106" t="s">
        <v>307</v>
      </c>
      <c r="B400" s="106"/>
      <c r="C400" s="106"/>
      <c r="D400" s="106"/>
      <c r="E400" s="106"/>
      <c r="F400" s="106"/>
      <c r="G400" s="106"/>
      <c r="Q400" s="8">
        <f t="shared" si="21"/>
        <v>1</v>
      </c>
      <c r="R400" s="8">
        <f t="shared" si="22"/>
        <v>1</v>
      </c>
      <c r="S400" s="8">
        <f t="shared" si="23"/>
        <v>1</v>
      </c>
      <c r="T400" s="8">
        <f t="shared" si="24"/>
        <v>3</v>
      </c>
    </row>
    <row r="401" customHeight="1" spans="1:20">
      <c r="A401" s="107"/>
      <c r="B401" s="107"/>
      <c r="C401" s="107"/>
      <c r="D401" s="107"/>
      <c r="E401" s="107"/>
      <c r="F401" s="107"/>
      <c r="G401" s="107"/>
      <c r="Q401" s="8">
        <f t="shared" si="21"/>
        <v>1</v>
      </c>
      <c r="R401" s="8">
        <f t="shared" si="22"/>
        <v>1</v>
      </c>
      <c r="S401" s="8">
        <f t="shared" si="23"/>
        <v>1</v>
      </c>
      <c r="T401" s="8">
        <f t="shared" si="24"/>
        <v>3</v>
      </c>
    </row>
    <row r="402" customHeight="1" spans="1:20">
      <c r="A402" s="107"/>
      <c r="B402" s="107"/>
      <c r="C402" s="107"/>
      <c r="D402" s="107"/>
      <c r="E402" s="107"/>
      <c r="F402" s="107"/>
      <c r="G402" s="107"/>
      <c r="Q402" s="8">
        <f t="shared" ref="Q402:Q465" si="27">IF(K402="No comment",0,1)</f>
        <v>1</v>
      </c>
      <c r="R402" s="8">
        <f t="shared" ref="R402:R465" si="28">IF(L402="No comment",0,1)</f>
        <v>1</v>
      </c>
      <c r="S402" s="8">
        <f t="shared" ref="S402:S465" si="29">IF(M402="No comment",0,1)</f>
        <v>1</v>
      </c>
      <c r="T402" s="8">
        <f t="shared" ref="T402:T465" si="30">SUM(N402:S402)</f>
        <v>3</v>
      </c>
    </row>
    <row r="403" customHeight="1" spans="1:20">
      <c r="A403" s="107"/>
      <c r="B403" s="107"/>
      <c r="C403" s="107"/>
      <c r="D403" s="107"/>
      <c r="E403" s="107"/>
      <c r="F403" s="107"/>
      <c r="G403" s="107"/>
      <c r="Q403" s="8">
        <f t="shared" si="27"/>
        <v>1</v>
      </c>
      <c r="R403" s="8">
        <f t="shared" si="28"/>
        <v>1</v>
      </c>
      <c r="S403" s="8">
        <f t="shared" si="29"/>
        <v>1</v>
      </c>
      <c r="T403" s="8">
        <f t="shared" si="30"/>
        <v>3</v>
      </c>
    </row>
    <row r="404" customHeight="1" spans="1:20">
      <c r="A404" s="107"/>
      <c r="B404" s="107"/>
      <c r="C404" s="107"/>
      <c r="D404" s="107"/>
      <c r="E404" s="107"/>
      <c r="F404" s="107"/>
      <c r="G404" s="107"/>
      <c r="Q404" s="8">
        <f t="shared" si="27"/>
        <v>1</v>
      </c>
      <c r="R404" s="8">
        <f t="shared" si="28"/>
        <v>1</v>
      </c>
      <c r="S404" s="8">
        <f t="shared" si="29"/>
        <v>1</v>
      </c>
      <c r="T404" s="8">
        <f t="shared" si="30"/>
        <v>3</v>
      </c>
    </row>
    <row r="405" customHeight="1" spans="1:20">
      <c r="A405" s="107"/>
      <c r="B405" s="107"/>
      <c r="C405" s="107"/>
      <c r="D405" s="107"/>
      <c r="E405" s="107"/>
      <c r="F405" s="107"/>
      <c r="G405" s="107"/>
      <c r="Q405" s="8">
        <f t="shared" si="27"/>
        <v>1</v>
      </c>
      <c r="R405" s="8">
        <f t="shared" si="28"/>
        <v>1</v>
      </c>
      <c r="S405" s="8">
        <f t="shared" si="29"/>
        <v>1</v>
      </c>
      <c r="T405" s="8">
        <f t="shared" si="30"/>
        <v>3</v>
      </c>
    </row>
    <row r="406" customHeight="1" spans="1:20">
      <c r="A406" s="107"/>
      <c r="B406" s="107"/>
      <c r="C406" s="107"/>
      <c r="D406" s="107"/>
      <c r="E406" s="107"/>
      <c r="F406" s="107"/>
      <c r="G406" s="107"/>
      <c r="Q406" s="8">
        <f t="shared" si="27"/>
        <v>1</v>
      </c>
      <c r="R406" s="8">
        <f t="shared" si="28"/>
        <v>1</v>
      </c>
      <c r="S406" s="8">
        <f t="shared" si="29"/>
        <v>1</v>
      </c>
      <c r="T406" s="8">
        <f t="shared" si="30"/>
        <v>3</v>
      </c>
    </row>
    <row r="407" customHeight="1" spans="1:20">
      <c r="A407" s="107"/>
      <c r="B407" s="107"/>
      <c r="C407" s="107"/>
      <c r="D407" s="107"/>
      <c r="E407" s="107"/>
      <c r="F407" s="107"/>
      <c r="G407" s="107"/>
      <c r="Q407" s="8">
        <f t="shared" si="27"/>
        <v>1</v>
      </c>
      <c r="R407" s="8">
        <f t="shared" si="28"/>
        <v>1</v>
      </c>
      <c r="S407" s="8">
        <f t="shared" si="29"/>
        <v>1</v>
      </c>
      <c r="T407" s="8">
        <f t="shared" si="30"/>
        <v>3</v>
      </c>
    </row>
    <row r="408" customHeight="1" spans="1:20">
      <c r="A408" s="107"/>
      <c r="B408" s="107"/>
      <c r="C408" s="107"/>
      <c r="D408" s="107"/>
      <c r="E408" s="107"/>
      <c r="F408" s="107"/>
      <c r="G408" s="107"/>
      <c r="Q408" s="8">
        <f t="shared" si="27"/>
        <v>1</v>
      </c>
      <c r="R408" s="8">
        <f t="shared" si="28"/>
        <v>1</v>
      </c>
      <c r="S408" s="8">
        <f t="shared" si="29"/>
        <v>1</v>
      </c>
      <c r="T408" s="8">
        <f t="shared" si="30"/>
        <v>3</v>
      </c>
    </row>
    <row r="409" customHeight="1" spans="1:20">
      <c r="A409" s="107"/>
      <c r="B409" s="107"/>
      <c r="C409" s="107"/>
      <c r="D409" s="107"/>
      <c r="E409" s="107"/>
      <c r="F409" s="107"/>
      <c r="G409" s="107"/>
      <c r="Q409" s="8">
        <f t="shared" si="27"/>
        <v>1</v>
      </c>
      <c r="R409" s="8">
        <f t="shared" si="28"/>
        <v>1</v>
      </c>
      <c r="S409" s="8">
        <f t="shared" si="29"/>
        <v>1</v>
      </c>
      <c r="T409" s="8">
        <f t="shared" si="30"/>
        <v>3</v>
      </c>
    </row>
    <row r="410" customHeight="1" spans="1:20">
      <c r="A410" s="107"/>
      <c r="B410" s="107"/>
      <c r="C410" s="107"/>
      <c r="D410" s="107"/>
      <c r="E410" s="107"/>
      <c r="F410" s="107"/>
      <c r="G410" s="107"/>
      <c r="Q410" s="8">
        <f t="shared" si="27"/>
        <v>1</v>
      </c>
      <c r="R410" s="8">
        <f t="shared" si="28"/>
        <v>1</v>
      </c>
      <c r="S410" s="8">
        <f t="shared" si="29"/>
        <v>1</v>
      </c>
      <c r="T410" s="8">
        <f t="shared" si="30"/>
        <v>3</v>
      </c>
    </row>
    <row r="411" customHeight="1" spans="1:20">
      <c r="A411" s="107"/>
      <c r="B411" s="107"/>
      <c r="C411" s="107"/>
      <c r="D411" s="107"/>
      <c r="E411" s="107"/>
      <c r="F411" s="107"/>
      <c r="G411" s="107"/>
      <c r="Q411" s="8">
        <f t="shared" si="27"/>
        <v>1</v>
      </c>
      <c r="R411" s="8">
        <f t="shared" si="28"/>
        <v>1</v>
      </c>
      <c r="S411" s="8">
        <f t="shared" si="29"/>
        <v>1</v>
      </c>
      <c r="T411" s="8">
        <f t="shared" si="30"/>
        <v>3</v>
      </c>
    </row>
    <row r="412" customHeight="1" spans="1:20">
      <c r="A412" s="107"/>
      <c r="B412" s="107"/>
      <c r="C412" s="107"/>
      <c r="D412" s="107"/>
      <c r="E412" s="107"/>
      <c r="F412" s="107"/>
      <c r="G412" s="107"/>
      <c r="Q412" s="8">
        <f t="shared" si="27"/>
        <v>1</v>
      </c>
      <c r="R412" s="8">
        <f t="shared" si="28"/>
        <v>1</v>
      </c>
      <c r="S412" s="8">
        <f t="shared" si="29"/>
        <v>1</v>
      </c>
      <c r="T412" s="8">
        <f t="shared" si="30"/>
        <v>3</v>
      </c>
    </row>
    <row r="413" customHeight="1" spans="1:20">
      <c r="A413" s="107"/>
      <c r="B413" s="107"/>
      <c r="C413" s="107"/>
      <c r="D413" s="107"/>
      <c r="E413" s="107"/>
      <c r="F413" s="107"/>
      <c r="G413" s="107"/>
      <c r="Q413" s="8">
        <f t="shared" si="27"/>
        <v>1</v>
      </c>
      <c r="R413" s="8">
        <f t="shared" si="28"/>
        <v>1</v>
      </c>
      <c r="S413" s="8">
        <f t="shared" si="29"/>
        <v>1</v>
      </c>
      <c r="T413" s="8">
        <f t="shared" si="30"/>
        <v>3</v>
      </c>
    </row>
    <row r="414" customHeight="1" spans="1:20">
      <c r="A414" s="107"/>
      <c r="B414" s="107"/>
      <c r="C414" s="107"/>
      <c r="D414" s="107"/>
      <c r="E414" s="107"/>
      <c r="F414" s="107"/>
      <c r="G414" s="107"/>
      <c r="Q414" s="8">
        <f t="shared" si="27"/>
        <v>1</v>
      </c>
      <c r="R414" s="8">
        <f t="shared" si="28"/>
        <v>1</v>
      </c>
      <c r="S414" s="8">
        <f t="shared" si="29"/>
        <v>1</v>
      </c>
      <c r="T414" s="8">
        <f t="shared" si="30"/>
        <v>3</v>
      </c>
    </row>
    <row r="415" customHeight="1" spans="1:20">
      <c r="A415" s="107"/>
      <c r="B415" s="107"/>
      <c r="C415" s="107"/>
      <c r="D415" s="107"/>
      <c r="E415" s="107"/>
      <c r="F415" s="107"/>
      <c r="G415" s="107"/>
      <c r="Q415" s="8">
        <f t="shared" si="27"/>
        <v>1</v>
      </c>
      <c r="R415" s="8">
        <f t="shared" si="28"/>
        <v>1</v>
      </c>
      <c r="S415" s="8">
        <f t="shared" si="29"/>
        <v>1</v>
      </c>
      <c r="T415" s="8">
        <f t="shared" si="30"/>
        <v>3</v>
      </c>
    </row>
    <row r="416" customHeight="1" spans="1:20">
      <c r="A416" s="107"/>
      <c r="B416" s="107"/>
      <c r="C416" s="107"/>
      <c r="D416" s="107"/>
      <c r="E416" s="107"/>
      <c r="F416" s="107"/>
      <c r="G416" s="107"/>
      <c r="Q416" s="8">
        <f t="shared" si="27"/>
        <v>1</v>
      </c>
      <c r="R416" s="8">
        <f t="shared" si="28"/>
        <v>1</v>
      </c>
      <c r="S416" s="8">
        <f t="shared" si="29"/>
        <v>1</v>
      </c>
      <c r="T416" s="8">
        <f t="shared" si="30"/>
        <v>3</v>
      </c>
    </row>
    <row r="417" customHeight="1" spans="1:20">
      <c r="A417" s="107"/>
      <c r="B417" s="107"/>
      <c r="C417" s="107"/>
      <c r="D417" s="107"/>
      <c r="E417" s="107"/>
      <c r="F417" s="107"/>
      <c r="G417" s="107"/>
      <c r="Q417" s="8">
        <f t="shared" si="27"/>
        <v>1</v>
      </c>
      <c r="R417" s="8">
        <f t="shared" si="28"/>
        <v>1</v>
      </c>
      <c r="S417" s="8">
        <f t="shared" si="29"/>
        <v>1</v>
      </c>
      <c r="T417" s="8">
        <f t="shared" si="30"/>
        <v>3</v>
      </c>
    </row>
    <row r="418" customHeight="1" spans="1:20">
      <c r="A418" s="107"/>
      <c r="B418" s="107"/>
      <c r="C418" s="107"/>
      <c r="D418" s="107"/>
      <c r="E418" s="107"/>
      <c r="F418" s="107"/>
      <c r="G418" s="107"/>
      <c r="Q418" s="8">
        <f t="shared" si="27"/>
        <v>1</v>
      </c>
      <c r="R418" s="8">
        <f t="shared" si="28"/>
        <v>1</v>
      </c>
      <c r="S418" s="8">
        <f t="shared" si="29"/>
        <v>1</v>
      </c>
      <c r="T418" s="8">
        <f t="shared" si="30"/>
        <v>3</v>
      </c>
    </row>
    <row r="419" customHeight="1" spans="1:20">
      <c r="A419" s="107"/>
      <c r="B419" s="107"/>
      <c r="C419" s="107"/>
      <c r="D419" s="107"/>
      <c r="E419" s="107"/>
      <c r="F419" s="107"/>
      <c r="G419" s="107"/>
      <c r="Q419" s="8">
        <f t="shared" si="27"/>
        <v>1</v>
      </c>
      <c r="R419" s="8">
        <f t="shared" si="28"/>
        <v>1</v>
      </c>
      <c r="S419" s="8">
        <f t="shared" si="29"/>
        <v>1</v>
      </c>
      <c r="T419" s="8">
        <f t="shared" si="30"/>
        <v>3</v>
      </c>
    </row>
    <row r="420" customHeight="1" spans="1:20">
      <c r="A420" s="107"/>
      <c r="B420" s="107"/>
      <c r="C420" s="107"/>
      <c r="D420" s="107"/>
      <c r="E420" s="107"/>
      <c r="F420" s="107"/>
      <c r="G420" s="107"/>
      <c r="Q420" s="8">
        <f t="shared" si="27"/>
        <v>1</v>
      </c>
      <c r="R420" s="8">
        <f t="shared" si="28"/>
        <v>1</v>
      </c>
      <c r="S420" s="8">
        <f t="shared" si="29"/>
        <v>1</v>
      </c>
      <c r="T420" s="8">
        <f t="shared" si="30"/>
        <v>3</v>
      </c>
    </row>
    <row r="421" customHeight="1" spans="1:20">
      <c r="A421" s="107"/>
      <c r="B421" s="107"/>
      <c r="C421" s="107"/>
      <c r="D421" s="107"/>
      <c r="E421" s="107"/>
      <c r="F421" s="107"/>
      <c r="G421" s="107"/>
      <c r="Q421" s="8">
        <f t="shared" si="27"/>
        <v>1</v>
      </c>
      <c r="R421" s="8">
        <f t="shared" si="28"/>
        <v>1</v>
      </c>
      <c r="S421" s="8">
        <f t="shared" si="29"/>
        <v>1</v>
      </c>
      <c r="T421" s="8">
        <f t="shared" si="30"/>
        <v>3</v>
      </c>
    </row>
    <row r="422" customHeight="1" spans="1:20">
      <c r="A422" s="107"/>
      <c r="B422" s="107"/>
      <c r="C422" s="107"/>
      <c r="D422" s="107"/>
      <c r="E422" s="107"/>
      <c r="F422" s="107"/>
      <c r="G422" s="107"/>
      <c r="Q422" s="8">
        <f t="shared" si="27"/>
        <v>1</v>
      </c>
      <c r="R422" s="8">
        <f t="shared" si="28"/>
        <v>1</v>
      </c>
      <c r="S422" s="8">
        <f t="shared" si="29"/>
        <v>1</v>
      </c>
      <c r="T422" s="8">
        <f t="shared" si="30"/>
        <v>3</v>
      </c>
    </row>
    <row r="423" customHeight="1" spans="1:20">
      <c r="A423" s="107"/>
      <c r="B423" s="107"/>
      <c r="C423" s="107"/>
      <c r="D423" s="107"/>
      <c r="E423" s="107"/>
      <c r="F423" s="107"/>
      <c r="G423" s="107"/>
      <c r="Q423" s="8">
        <f t="shared" si="27"/>
        <v>1</v>
      </c>
      <c r="R423" s="8">
        <f t="shared" si="28"/>
        <v>1</v>
      </c>
      <c r="S423" s="8">
        <f t="shared" si="29"/>
        <v>1</v>
      </c>
      <c r="T423" s="8">
        <f t="shared" si="30"/>
        <v>3</v>
      </c>
    </row>
    <row r="424" customHeight="1" spans="1:20">
      <c r="A424" s="107"/>
      <c r="B424" s="107"/>
      <c r="C424" s="107"/>
      <c r="D424" s="107"/>
      <c r="E424" s="107"/>
      <c r="F424" s="107"/>
      <c r="G424" s="107"/>
      <c r="Q424" s="8">
        <f t="shared" si="27"/>
        <v>1</v>
      </c>
      <c r="R424" s="8">
        <f t="shared" si="28"/>
        <v>1</v>
      </c>
      <c r="S424" s="8">
        <f t="shared" si="29"/>
        <v>1</v>
      </c>
      <c r="T424" s="8">
        <f t="shared" si="30"/>
        <v>3</v>
      </c>
    </row>
    <row r="425" customHeight="1" spans="1:20">
      <c r="A425" s="107"/>
      <c r="B425" s="107"/>
      <c r="C425" s="107"/>
      <c r="D425" s="107"/>
      <c r="E425" s="107"/>
      <c r="F425" s="107"/>
      <c r="G425" s="107"/>
      <c r="Q425" s="8">
        <f t="shared" si="27"/>
        <v>1</v>
      </c>
      <c r="R425" s="8">
        <f t="shared" si="28"/>
        <v>1</v>
      </c>
      <c r="S425" s="8">
        <f t="shared" si="29"/>
        <v>1</v>
      </c>
      <c r="T425" s="8">
        <f t="shared" si="30"/>
        <v>3</v>
      </c>
    </row>
    <row r="426" customHeight="1" spans="1:20">
      <c r="A426" s="107"/>
      <c r="B426" s="107"/>
      <c r="C426" s="107"/>
      <c r="D426" s="107"/>
      <c r="E426" s="107"/>
      <c r="F426" s="107"/>
      <c r="G426" s="107"/>
      <c r="Q426" s="8">
        <f t="shared" si="27"/>
        <v>1</v>
      </c>
      <c r="R426" s="8">
        <f t="shared" si="28"/>
        <v>1</v>
      </c>
      <c r="S426" s="8">
        <f t="shared" si="29"/>
        <v>1</v>
      </c>
      <c r="T426" s="8">
        <f t="shared" si="30"/>
        <v>3</v>
      </c>
    </row>
    <row r="427" customHeight="1" spans="1:20">
      <c r="A427" s="107"/>
      <c r="B427" s="107"/>
      <c r="C427" s="107"/>
      <c r="D427" s="107"/>
      <c r="E427" s="107"/>
      <c r="F427" s="107"/>
      <c r="G427" s="107"/>
      <c r="Q427" s="8">
        <f t="shared" si="27"/>
        <v>1</v>
      </c>
      <c r="R427" s="8">
        <f t="shared" si="28"/>
        <v>1</v>
      </c>
      <c r="S427" s="8">
        <f t="shared" si="29"/>
        <v>1</v>
      </c>
      <c r="T427" s="8">
        <f t="shared" si="30"/>
        <v>3</v>
      </c>
    </row>
    <row r="428" customHeight="1" spans="1:20">
      <c r="A428" s="107"/>
      <c r="B428" s="107"/>
      <c r="C428" s="107"/>
      <c r="D428" s="107"/>
      <c r="E428" s="107"/>
      <c r="F428" s="107"/>
      <c r="G428" s="107"/>
      <c r="Q428" s="8">
        <f t="shared" si="27"/>
        <v>1</v>
      </c>
      <c r="R428" s="8">
        <f t="shared" si="28"/>
        <v>1</v>
      </c>
      <c r="S428" s="8">
        <f t="shared" si="29"/>
        <v>1</v>
      </c>
      <c r="T428" s="8">
        <f t="shared" si="30"/>
        <v>3</v>
      </c>
    </row>
    <row r="429" customHeight="1" spans="1:20">
      <c r="A429" s="107"/>
      <c r="B429" s="107"/>
      <c r="C429" s="107"/>
      <c r="D429" s="107"/>
      <c r="E429" s="107"/>
      <c r="F429" s="107"/>
      <c r="G429" s="107"/>
      <c r="Q429" s="8">
        <f t="shared" si="27"/>
        <v>1</v>
      </c>
      <c r="R429" s="8">
        <f t="shared" si="28"/>
        <v>1</v>
      </c>
      <c r="S429" s="8">
        <f t="shared" si="29"/>
        <v>1</v>
      </c>
      <c r="T429" s="8">
        <f t="shared" si="30"/>
        <v>3</v>
      </c>
    </row>
    <row r="430" customHeight="1" spans="1:20">
      <c r="A430" s="107"/>
      <c r="B430" s="107"/>
      <c r="C430" s="107"/>
      <c r="D430" s="107"/>
      <c r="E430" s="107"/>
      <c r="F430" s="107"/>
      <c r="G430" s="107"/>
      <c r="Q430" s="8">
        <f t="shared" si="27"/>
        <v>1</v>
      </c>
      <c r="R430" s="8">
        <f t="shared" si="28"/>
        <v>1</v>
      </c>
      <c r="S430" s="8">
        <f t="shared" si="29"/>
        <v>1</v>
      </c>
      <c r="T430" s="8">
        <f t="shared" si="30"/>
        <v>3</v>
      </c>
    </row>
    <row r="431" customHeight="1" spans="1:20">
      <c r="A431" s="107"/>
      <c r="B431" s="107"/>
      <c r="C431" s="107"/>
      <c r="D431" s="107"/>
      <c r="E431" s="107"/>
      <c r="F431" s="107"/>
      <c r="G431" s="107"/>
      <c r="Q431" s="8">
        <f t="shared" si="27"/>
        <v>1</v>
      </c>
      <c r="R431" s="8">
        <f t="shared" si="28"/>
        <v>1</v>
      </c>
      <c r="S431" s="8">
        <f t="shared" si="29"/>
        <v>1</v>
      </c>
      <c r="T431" s="8">
        <f t="shared" si="30"/>
        <v>3</v>
      </c>
    </row>
    <row r="432" customHeight="1" spans="1:20">
      <c r="A432" s="107"/>
      <c r="B432" s="107"/>
      <c r="C432" s="107"/>
      <c r="D432" s="107"/>
      <c r="E432" s="107"/>
      <c r="F432" s="107"/>
      <c r="G432" s="107"/>
      <c r="Q432" s="8">
        <f t="shared" si="27"/>
        <v>1</v>
      </c>
      <c r="R432" s="8">
        <f t="shared" si="28"/>
        <v>1</v>
      </c>
      <c r="S432" s="8">
        <f t="shared" si="29"/>
        <v>1</v>
      </c>
      <c r="T432" s="8">
        <f t="shared" si="30"/>
        <v>3</v>
      </c>
    </row>
    <row r="433" customHeight="1" spans="1:20">
      <c r="A433" s="107"/>
      <c r="B433" s="107"/>
      <c r="C433" s="107"/>
      <c r="D433" s="107"/>
      <c r="E433" s="107"/>
      <c r="F433" s="107"/>
      <c r="G433" s="107"/>
      <c r="Q433" s="8">
        <f t="shared" si="27"/>
        <v>1</v>
      </c>
      <c r="R433" s="8">
        <f t="shared" si="28"/>
        <v>1</v>
      </c>
      <c r="S433" s="8">
        <f t="shared" si="29"/>
        <v>1</v>
      </c>
      <c r="T433" s="8">
        <f t="shared" si="30"/>
        <v>3</v>
      </c>
    </row>
    <row r="434" customHeight="1" spans="1:20">
      <c r="A434" s="107"/>
      <c r="B434" s="107"/>
      <c r="C434" s="107"/>
      <c r="D434" s="107"/>
      <c r="E434" s="107"/>
      <c r="F434" s="107"/>
      <c r="G434" s="107"/>
      <c r="Q434" s="8">
        <f t="shared" si="27"/>
        <v>1</v>
      </c>
      <c r="R434" s="8">
        <f t="shared" si="28"/>
        <v>1</v>
      </c>
      <c r="S434" s="8">
        <f t="shared" si="29"/>
        <v>1</v>
      </c>
      <c r="T434" s="8">
        <f t="shared" si="30"/>
        <v>3</v>
      </c>
    </row>
    <row r="435" customHeight="1" spans="1:20">
      <c r="A435" s="107"/>
      <c r="B435" s="107"/>
      <c r="C435" s="107"/>
      <c r="D435" s="107"/>
      <c r="E435" s="107"/>
      <c r="F435" s="107"/>
      <c r="G435" s="107"/>
      <c r="Q435" s="8">
        <f t="shared" si="27"/>
        <v>1</v>
      </c>
      <c r="R435" s="8">
        <f t="shared" si="28"/>
        <v>1</v>
      </c>
      <c r="S435" s="8">
        <f t="shared" si="29"/>
        <v>1</v>
      </c>
      <c r="T435" s="8">
        <f t="shared" si="30"/>
        <v>3</v>
      </c>
    </row>
    <row r="436" customHeight="1" spans="1:20">
      <c r="A436" s="107"/>
      <c r="B436" s="107"/>
      <c r="C436" s="107"/>
      <c r="D436" s="107"/>
      <c r="E436" s="107"/>
      <c r="F436" s="107"/>
      <c r="G436" s="107"/>
      <c r="Q436" s="8">
        <f t="shared" si="27"/>
        <v>1</v>
      </c>
      <c r="R436" s="8">
        <f t="shared" si="28"/>
        <v>1</v>
      </c>
      <c r="S436" s="8">
        <f t="shared" si="29"/>
        <v>1</v>
      </c>
      <c r="T436" s="8">
        <f t="shared" si="30"/>
        <v>3</v>
      </c>
    </row>
    <row r="437" customHeight="1" spans="1:20">
      <c r="A437" s="107"/>
      <c r="B437" s="107"/>
      <c r="C437" s="107"/>
      <c r="D437" s="107"/>
      <c r="E437" s="107"/>
      <c r="F437" s="107"/>
      <c r="G437" s="107"/>
      <c r="Q437" s="8">
        <f t="shared" si="27"/>
        <v>1</v>
      </c>
      <c r="R437" s="8">
        <f t="shared" si="28"/>
        <v>1</v>
      </c>
      <c r="S437" s="8">
        <f t="shared" si="29"/>
        <v>1</v>
      </c>
      <c r="T437" s="8">
        <f t="shared" si="30"/>
        <v>3</v>
      </c>
    </row>
    <row r="438" customHeight="1" spans="1:20">
      <c r="A438" s="107"/>
      <c r="B438" s="107"/>
      <c r="C438" s="107"/>
      <c r="D438" s="107"/>
      <c r="E438" s="107"/>
      <c r="F438" s="107"/>
      <c r="G438" s="107"/>
      <c r="Q438" s="8">
        <f t="shared" si="27"/>
        <v>1</v>
      </c>
      <c r="R438" s="8">
        <f t="shared" si="28"/>
        <v>1</v>
      </c>
      <c r="S438" s="8">
        <f t="shared" si="29"/>
        <v>1</v>
      </c>
      <c r="T438" s="8">
        <f t="shared" si="30"/>
        <v>3</v>
      </c>
    </row>
    <row r="439" customHeight="1" spans="1:20">
      <c r="A439" s="107"/>
      <c r="B439" s="107"/>
      <c r="C439" s="107"/>
      <c r="D439" s="107"/>
      <c r="E439" s="107"/>
      <c r="F439" s="107"/>
      <c r="G439" s="107"/>
      <c r="Q439" s="8">
        <f t="shared" si="27"/>
        <v>1</v>
      </c>
      <c r="R439" s="8">
        <f t="shared" si="28"/>
        <v>1</v>
      </c>
      <c r="S439" s="8">
        <f t="shared" si="29"/>
        <v>1</v>
      </c>
      <c r="T439" s="8">
        <f t="shared" si="30"/>
        <v>3</v>
      </c>
    </row>
    <row r="440" customHeight="1" spans="1:20">
      <c r="A440" s="107"/>
      <c r="B440" s="107"/>
      <c r="C440" s="107"/>
      <c r="D440" s="107"/>
      <c r="E440" s="107"/>
      <c r="F440" s="107"/>
      <c r="G440" s="107"/>
      <c r="Q440" s="8">
        <f t="shared" si="27"/>
        <v>1</v>
      </c>
      <c r="R440" s="8">
        <f t="shared" si="28"/>
        <v>1</v>
      </c>
      <c r="S440" s="8">
        <f t="shared" si="29"/>
        <v>1</v>
      </c>
      <c r="T440" s="8">
        <f t="shared" si="30"/>
        <v>3</v>
      </c>
    </row>
    <row r="441" customHeight="1" spans="1:20">
      <c r="A441" s="107"/>
      <c r="B441" s="107"/>
      <c r="C441" s="107"/>
      <c r="D441" s="107"/>
      <c r="E441" s="107"/>
      <c r="F441" s="107"/>
      <c r="G441" s="107"/>
      <c r="Q441" s="8">
        <f t="shared" si="27"/>
        <v>1</v>
      </c>
      <c r="R441" s="8">
        <f t="shared" si="28"/>
        <v>1</v>
      </c>
      <c r="S441" s="8">
        <f t="shared" si="29"/>
        <v>1</v>
      </c>
      <c r="T441" s="8">
        <f t="shared" si="30"/>
        <v>3</v>
      </c>
    </row>
    <row r="442" customHeight="1" spans="1:20">
      <c r="A442" s="107"/>
      <c r="B442" s="107"/>
      <c r="C442" s="107"/>
      <c r="D442" s="107"/>
      <c r="E442" s="107"/>
      <c r="F442" s="107"/>
      <c r="G442" s="107"/>
      <c r="Q442" s="8">
        <f t="shared" si="27"/>
        <v>1</v>
      </c>
      <c r="R442" s="8">
        <f t="shared" si="28"/>
        <v>1</v>
      </c>
      <c r="S442" s="8">
        <f t="shared" si="29"/>
        <v>1</v>
      </c>
      <c r="T442" s="8">
        <f t="shared" si="30"/>
        <v>3</v>
      </c>
    </row>
    <row r="443" customHeight="1" spans="1:20">
      <c r="A443" s="107"/>
      <c r="B443" s="107"/>
      <c r="C443" s="107"/>
      <c r="D443" s="107"/>
      <c r="E443" s="107"/>
      <c r="F443" s="107"/>
      <c r="G443" s="107"/>
      <c r="Q443" s="8">
        <f t="shared" si="27"/>
        <v>1</v>
      </c>
      <c r="R443" s="8">
        <f t="shared" si="28"/>
        <v>1</v>
      </c>
      <c r="S443" s="8">
        <f t="shared" si="29"/>
        <v>1</v>
      </c>
      <c r="T443" s="8">
        <f t="shared" si="30"/>
        <v>3</v>
      </c>
    </row>
    <row r="444" customHeight="1" spans="1:20">
      <c r="A444" s="107"/>
      <c r="B444" s="107"/>
      <c r="C444" s="107"/>
      <c r="D444" s="107"/>
      <c r="E444" s="107"/>
      <c r="F444" s="107"/>
      <c r="G444" s="107"/>
      <c r="Q444" s="8">
        <f t="shared" si="27"/>
        <v>1</v>
      </c>
      <c r="R444" s="8">
        <f t="shared" si="28"/>
        <v>1</v>
      </c>
      <c r="S444" s="8">
        <f t="shared" si="29"/>
        <v>1</v>
      </c>
      <c r="T444" s="8">
        <f t="shared" si="30"/>
        <v>3</v>
      </c>
    </row>
    <row r="445" customHeight="1" spans="1:20">
      <c r="A445" s="107"/>
      <c r="B445" s="107"/>
      <c r="C445" s="107"/>
      <c r="D445" s="107"/>
      <c r="E445" s="107"/>
      <c r="F445" s="107"/>
      <c r="G445" s="107"/>
      <c r="Q445" s="8">
        <f t="shared" si="27"/>
        <v>1</v>
      </c>
      <c r="R445" s="8">
        <f t="shared" si="28"/>
        <v>1</v>
      </c>
      <c r="S445" s="8">
        <f t="shared" si="29"/>
        <v>1</v>
      </c>
      <c r="T445" s="8">
        <f t="shared" si="30"/>
        <v>3</v>
      </c>
    </row>
    <row r="446" customHeight="1" spans="1:20">
      <c r="A446" s="107"/>
      <c r="B446" s="107"/>
      <c r="C446" s="107"/>
      <c r="D446" s="107"/>
      <c r="E446" s="107"/>
      <c r="F446" s="107"/>
      <c r="G446" s="107"/>
      <c r="Q446" s="8">
        <f t="shared" si="27"/>
        <v>1</v>
      </c>
      <c r="R446" s="8">
        <f t="shared" si="28"/>
        <v>1</v>
      </c>
      <c r="S446" s="8">
        <f t="shared" si="29"/>
        <v>1</v>
      </c>
      <c r="T446" s="8">
        <f t="shared" si="30"/>
        <v>3</v>
      </c>
    </row>
    <row r="447" customHeight="1" spans="1:20">
      <c r="A447" s="107"/>
      <c r="B447" s="107"/>
      <c r="C447" s="107"/>
      <c r="D447" s="107"/>
      <c r="E447" s="107"/>
      <c r="F447" s="107"/>
      <c r="G447" s="107"/>
      <c r="Q447" s="8">
        <f t="shared" si="27"/>
        <v>1</v>
      </c>
      <c r="R447" s="8">
        <f t="shared" si="28"/>
        <v>1</v>
      </c>
      <c r="S447" s="8">
        <f t="shared" si="29"/>
        <v>1</v>
      </c>
      <c r="T447" s="8">
        <f t="shared" si="30"/>
        <v>3</v>
      </c>
    </row>
    <row r="448" customHeight="1" spans="1:20">
      <c r="A448" s="107"/>
      <c r="B448" s="107"/>
      <c r="C448" s="107"/>
      <c r="D448" s="107"/>
      <c r="E448" s="107"/>
      <c r="F448" s="107"/>
      <c r="G448" s="107"/>
      <c r="Q448" s="8">
        <f t="shared" si="27"/>
        <v>1</v>
      </c>
      <c r="R448" s="8">
        <f t="shared" si="28"/>
        <v>1</v>
      </c>
      <c r="S448" s="8">
        <f t="shared" si="29"/>
        <v>1</v>
      </c>
      <c r="T448" s="8">
        <f t="shared" si="30"/>
        <v>3</v>
      </c>
    </row>
    <row r="449" customHeight="1" spans="1:20">
      <c r="A449" s="107"/>
      <c r="B449" s="107"/>
      <c r="C449" s="107"/>
      <c r="D449" s="107"/>
      <c r="E449" s="107"/>
      <c r="F449" s="107"/>
      <c r="G449" s="107"/>
      <c r="Q449" s="8">
        <f t="shared" si="27"/>
        <v>1</v>
      </c>
      <c r="R449" s="8">
        <f t="shared" si="28"/>
        <v>1</v>
      </c>
      <c r="S449" s="8">
        <f t="shared" si="29"/>
        <v>1</v>
      </c>
      <c r="T449" s="8">
        <f t="shared" si="30"/>
        <v>3</v>
      </c>
    </row>
    <row r="450" customHeight="1" spans="1:20">
      <c r="A450" s="107"/>
      <c r="B450" s="107"/>
      <c r="C450" s="107"/>
      <c r="D450" s="107"/>
      <c r="E450" s="107"/>
      <c r="F450" s="107"/>
      <c r="G450" s="107"/>
      <c r="Q450" s="8">
        <f t="shared" si="27"/>
        <v>1</v>
      </c>
      <c r="R450" s="8">
        <f t="shared" si="28"/>
        <v>1</v>
      </c>
      <c r="S450" s="8">
        <f t="shared" si="29"/>
        <v>1</v>
      </c>
      <c r="T450" s="8">
        <f t="shared" si="30"/>
        <v>3</v>
      </c>
    </row>
    <row r="451" customHeight="1" spans="1:20">
      <c r="A451" s="107"/>
      <c r="B451" s="107"/>
      <c r="C451" s="107"/>
      <c r="D451" s="107"/>
      <c r="E451" s="107"/>
      <c r="F451" s="107"/>
      <c r="G451" s="107"/>
      <c r="Q451" s="8">
        <f t="shared" si="27"/>
        <v>1</v>
      </c>
      <c r="R451" s="8">
        <f t="shared" si="28"/>
        <v>1</v>
      </c>
      <c r="S451" s="8">
        <f t="shared" si="29"/>
        <v>1</v>
      </c>
      <c r="T451" s="8">
        <f t="shared" si="30"/>
        <v>3</v>
      </c>
    </row>
    <row r="452" customHeight="1" spans="1:20">
      <c r="A452" s="107"/>
      <c r="B452" s="107"/>
      <c r="C452" s="107"/>
      <c r="D452" s="107"/>
      <c r="E452" s="107"/>
      <c r="F452" s="107"/>
      <c r="G452" s="107"/>
      <c r="Q452" s="8">
        <f t="shared" si="27"/>
        <v>1</v>
      </c>
      <c r="R452" s="8">
        <f t="shared" si="28"/>
        <v>1</v>
      </c>
      <c r="S452" s="8">
        <f t="shared" si="29"/>
        <v>1</v>
      </c>
      <c r="T452" s="8">
        <f t="shared" si="30"/>
        <v>3</v>
      </c>
    </row>
    <row r="453" customHeight="1" spans="1:20">
      <c r="A453" s="107"/>
      <c r="B453" s="107"/>
      <c r="C453" s="107"/>
      <c r="D453" s="107"/>
      <c r="E453" s="107"/>
      <c r="F453" s="107"/>
      <c r="G453" s="107"/>
      <c r="Q453" s="8">
        <f t="shared" si="27"/>
        <v>1</v>
      </c>
      <c r="R453" s="8">
        <f t="shared" si="28"/>
        <v>1</v>
      </c>
      <c r="S453" s="8">
        <f t="shared" si="29"/>
        <v>1</v>
      </c>
      <c r="T453" s="8">
        <f t="shared" si="30"/>
        <v>3</v>
      </c>
    </row>
    <row r="454" customHeight="1" spans="1:20">
      <c r="A454" s="107"/>
      <c r="B454" s="107"/>
      <c r="C454" s="107"/>
      <c r="D454" s="107"/>
      <c r="E454" s="107"/>
      <c r="F454" s="107"/>
      <c r="G454" s="107"/>
      <c r="Q454" s="8">
        <f t="shared" si="27"/>
        <v>1</v>
      </c>
      <c r="R454" s="8">
        <f t="shared" si="28"/>
        <v>1</v>
      </c>
      <c r="S454" s="8">
        <f t="shared" si="29"/>
        <v>1</v>
      </c>
      <c r="T454" s="8">
        <f t="shared" si="30"/>
        <v>3</v>
      </c>
    </row>
    <row r="455" customHeight="1" spans="1:20">
      <c r="A455" s="107"/>
      <c r="B455" s="107"/>
      <c r="C455" s="107"/>
      <c r="D455" s="107"/>
      <c r="E455" s="107"/>
      <c r="F455" s="107"/>
      <c r="G455" s="107"/>
      <c r="Q455" s="8">
        <f t="shared" si="27"/>
        <v>1</v>
      </c>
      <c r="R455" s="8">
        <f t="shared" si="28"/>
        <v>1</v>
      </c>
      <c r="S455" s="8">
        <f t="shared" si="29"/>
        <v>1</v>
      </c>
      <c r="T455" s="8">
        <f t="shared" si="30"/>
        <v>3</v>
      </c>
    </row>
    <row r="456" customHeight="1" spans="1:20">
      <c r="A456" s="107"/>
      <c r="B456" s="107"/>
      <c r="C456" s="107"/>
      <c r="D456" s="107"/>
      <c r="E456" s="107"/>
      <c r="F456" s="107"/>
      <c r="G456" s="107"/>
      <c r="Q456" s="8">
        <f t="shared" si="27"/>
        <v>1</v>
      </c>
      <c r="R456" s="8">
        <f t="shared" si="28"/>
        <v>1</v>
      </c>
      <c r="S456" s="8">
        <f t="shared" si="29"/>
        <v>1</v>
      </c>
      <c r="T456" s="8">
        <f t="shared" si="30"/>
        <v>3</v>
      </c>
    </row>
    <row r="457" customHeight="1" spans="1:20">
      <c r="A457" s="107"/>
      <c r="B457" s="107"/>
      <c r="C457" s="107"/>
      <c r="D457" s="107"/>
      <c r="E457" s="107"/>
      <c r="F457" s="107"/>
      <c r="G457" s="107"/>
      <c r="Q457" s="8">
        <f t="shared" si="27"/>
        <v>1</v>
      </c>
      <c r="R457" s="8">
        <f t="shared" si="28"/>
        <v>1</v>
      </c>
      <c r="S457" s="8">
        <f t="shared" si="29"/>
        <v>1</v>
      </c>
      <c r="T457" s="8">
        <f t="shared" si="30"/>
        <v>3</v>
      </c>
    </row>
    <row r="458" customHeight="1" spans="1:20">
      <c r="A458" s="107"/>
      <c r="B458" s="107"/>
      <c r="C458" s="107"/>
      <c r="D458" s="107"/>
      <c r="E458" s="107"/>
      <c r="F458" s="107"/>
      <c r="G458" s="107"/>
      <c r="Q458" s="8">
        <f t="shared" si="27"/>
        <v>1</v>
      </c>
      <c r="R458" s="8">
        <f t="shared" si="28"/>
        <v>1</v>
      </c>
      <c r="S458" s="8">
        <f t="shared" si="29"/>
        <v>1</v>
      </c>
      <c r="T458" s="8">
        <f t="shared" si="30"/>
        <v>3</v>
      </c>
    </row>
    <row r="459" customHeight="1" spans="1:20">
      <c r="A459" s="107"/>
      <c r="B459" s="107"/>
      <c r="C459" s="107"/>
      <c r="D459" s="107"/>
      <c r="E459" s="107"/>
      <c r="F459" s="107"/>
      <c r="G459" s="107"/>
      <c r="Q459" s="8">
        <f t="shared" si="27"/>
        <v>1</v>
      </c>
      <c r="R459" s="8">
        <f t="shared" si="28"/>
        <v>1</v>
      </c>
      <c r="S459" s="8">
        <f t="shared" si="29"/>
        <v>1</v>
      </c>
      <c r="T459" s="8">
        <f t="shared" si="30"/>
        <v>3</v>
      </c>
    </row>
    <row r="460" customHeight="1" spans="1:20">
      <c r="A460" s="107"/>
      <c r="B460" s="107"/>
      <c r="C460" s="107"/>
      <c r="D460" s="107"/>
      <c r="E460" s="107"/>
      <c r="F460" s="107"/>
      <c r="G460" s="107"/>
      <c r="Q460" s="8">
        <f t="shared" si="27"/>
        <v>1</v>
      </c>
      <c r="R460" s="8">
        <f t="shared" si="28"/>
        <v>1</v>
      </c>
      <c r="S460" s="8">
        <f t="shared" si="29"/>
        <v>1</v>
      </c>
      <c r="T460" s="8">
        <f t="shared" si="30"/>
        <v>3</v>
      </c>
    </row>
    <row r="461" customHeight="1" spans="1:20">
      <c r="A461" s="107"/>
      <c r="B461" s="107"/>
      <c r="C461" s="107"/>
      <c r="D461" s="107"/>
      <c r="E461" s="107"/>
      <c r="F461" s="107"/>
      <c r="G461" s="107"/>
      <c r="Q461" s="8">
        <f t="shared" si="27"/>
        <v>1</v>
      </c>
      <c r="R461" s="8">
        <f t="shared" si="28"/>
        <v>1</v>
      </c>
      <c r="S461" s="8">
        <f t="shared" si="29"/>
        <v>1</v>
      </c>
      <c r="T461" s="8">
        <f t="shared" si="30"/>
        <v>3</v>
      </c>
    </row>
    <row r="462" customHeight="1" spans="1:20">
      <c r="A462" s="107"/>
      <c r="B462" s="107"/>
      <c r="C462" s="107"/>
      <c r="D462" s="107"/>
      <c r="E462" s="107"/>
      <c r="F462" s="107"/>
      <c r="G462" s="107"/>
      <c r="Q462" s="8">
        <f t="shared" si="27"/>
        <v>1</v>
      </c>
      <c r="R462" s="8">
        <f t="shared" si="28"/>
        <v>1</v>
      </c>
      <c r="S462" s="8">
        <f t="shared" si="29"/>
        <v>1</v>
      </c>
      <c r="T462" s="8">
        <f t="shared" si="30"/>
        <v>3</v>
      </c>
    </row>
    <row r="463" customHeight="1" spans="1:20">
      <c r="A463" s="107"/>
      <c r="B463" s="107"/>
      <c r="C463" s="107"/>
      <c r="D463" s="107"/>
      <c r="E463" s="107"/>
      <c r="F463" s="107"/>
      <c r="G463" s="107"/>
      <c r="Q463" s="8">
        <f t="shared" si="27"/>
        <v>1</v>
      </c>
      <c r="R463" s="8">
        <f t="shared" si="28"/>
        <v>1</v>
      </c>
      <c r="S463" s="8">
        <f t="shared" si="29"/>
        <v>1</v>
      </c>
      <c r="T463" s="8">
        <f t="shared" si="30"/>
        <v>3</v>
      </c>
    </row>
    <row r="464" customHeight="1" spans="1:20">
      <c r="A464" s="107"/>
      <c r="B464" s="107"/>
      <c r="C464" s="107"/>
      <c r="D464" s="107"/>
      <c r="E464" s="107"/>
      <c r="F464" s="107"/>
      <c r="G464" s="107"/>
      <c r="Q464" s="8">
        <f t="shared" si="27"/>
        <v>1</v>
      </c>
      <c r="R464" s="8">
        <f t="shared" si="28"/>
        <v>1</v>
      </c>
      <c r="S464" s="8">
        <f t="shared" si="29"/>
        <v>1</v>
      </c>
      <c r="T464" s="8">
        <f t="shared" si="30"/>
        <v>3</v>
      </c>
    </row>
    <row r="465" customHeight="1" spans="1:20">
      <c r="A465" s="107"/>
      <c r="B465" s="107"/>
      <c r="C465" s="107"/>
      <c r="D465" s="107"/>
      <c r="E465" s="107"/>
      <c r="F465" s="107"/>
      <c r="G465" s="107"/>
      <c r="Q465" s="8">
        <f t="shared" si="27"/>
        <v>1</v>
      </c>
      <c r="R465" s="8">
        <f t="shared" si="28"/>
        <v>1</v>
      </c>
      <c r="S465" s="8">
        <f t="shared" si="29"/>
        <v>1</v>
      </c>
      <c r="T465" s="8">
        <f t="shared" si="30"/>
        <v>3</v>
      </c>
    </row>
    <row r="466" customHeight="1" spans="1:20">
      <c r="A466" s="107"/>
      <c r="B466" s="107"/>
      <c r="C466" s="107"/>
      <c r="D466" s="107"/>
      <c r="E466" s="107"/>
      <c r="F466" s="107"/>
      <c r="G466" s="107"/>
      <c r="Q466" s="8">
        <f t="shared" ref="Q466:Q529" si="31">IF(K466="No comment",0,1)</f>
        <v>1</v>
      </c>
      <c r="R466" s="8">
        <f t="shared" ref="R466:R529" si="32">IF(L466="No comment",0,1)</f>
        <v>1</v>
      </c>
      <c r="S466" s="8">
        <f t="shared" ref="S466:S529" si="33">IF(M466="No comment",0,1)</f>
        <v>1</v>
      </c>
      <c r="T466" s="8">
        <f t="shared" ref="T466:T529" si="34">SUM(N466:S466)</f>
        <v>3</v>
      </c>
    </row>
    <row r="467" customHeight="1" spans="1:20">
      <c r="A467" s="107"/>
      <c r="B467" s="107"/>
      <c r="C467" s="107"/>
      <c r="D467" s="107"/>
      <c r="E467" s="107"/>
      <c r="F467" s="107"/>
      <c r="G467" s="107"/>
      <c r="Q467" s="8">
        <f t="shared" si="31"/>
        <v>1</v>
      </c>
      <c r="R467" s="8">
        <f t="shared" si="32"/>
        <v>1</v>
      </c>
      <c r="S467" s="8">
        <f t="shared" si="33"/>
        <v>1</v>
      </c>
      <c r="T467" s="8">
        <f t="shared" si="34"/>
        <v>3</v>
      </c>
    </row>
    <row r="468" customHeight="1" spans="1:20">
      <c r="A468" s="107"/>
      <c r="B468" s="107"/>
      <c r="C468" s="107"/>
      <c r="D468" s="107"/>
      <c r="E468" s="107"/>
      <c r="F468" s="107"/>
      <c r="G468" s="107"/>
      <c r="Q468" s="8">
        <f t="shared" si="31"/>
        <v>1</v>
      </c>
      <c r="R468" s="8">
        <f t="shared" si="32"/>
        <v>1</v>
      </c>
      <c r="S468" s="8">
        <f t="shared" si="33"/>
        <v>1</v>
      </c>
      <c r="T468" s="8">
        <f t="shared" si="34"/>
        <v>3</v>
      </c>
    </row>
    <row r="469" customHeight="1" spans="1:20">
      <c r="A469" s="107"/>
      <c r="B469" s="107"/>
      <c r="C469" s="107"/>
      <c r="D469" s="107"/>
      <c r="E469" s="107"/>
      <c r="F469" s="107"/>
      <c r="G469" s="107"/>
      <c r="Q469" s="8">
        <f t="shared" si="31"/>
        <v>1</v>
      </c>
      <c r="R469" s="8">
        <f t="shared" si="32"/>
        <v>1</v>
      </c>
      <c r="S469" s="8">
        <f t="shared" si="33"/>
        <v>1</v>
      </c>
      <c r="T469" s="8">
        <f t="shared" si="34"/>
        <v>3</v>
      </c>
    </row>
    <row r="470" customHeight="1" spans="1:20">
      <c r="A470" s="107"/>
      <c r="B470" s="107"/>
      <c r="C470" s="107"/>
      <c r="D470" s="107"/>
      <c r="E470" s="107"/>
      <c r="F470" s="107"/>
      <c r="G470" s="107"/>
      <c r="Q470" s="8">
        <f t="shared" si="31"/>
        <v>1</v>
      </c>
      <c r="R470" s="8">
        <f t="shared" si="32"/>
        <v>1</v>
      </c>
      <c r="S470" s="8">
        <f t="shared" si="33"/>
        <v>1</v>
      </c>
      <c r="T470" s="8">
        <f t="shared" si="34"/>
        <v>3</v>
      </c>
    </row>
    <row r="471" customHeight="1" spans="1:20">
      <c r="A471" s="107"/>
      <c r="B471" s="107"/>
      <c r="C471" s="107"/>
      <c r="D471" s="107"/>
      <c r="E471" s="107"/>
      <c r="F471" s="107"/>
      <c r="G471" s="107"/>
      <c r="Q471" s="8">
        <f t="shared" si="31"/>
        <v>1</v>
      </c>
      <c r="R471" s="8">
        <f t="shared" si="32"/>
        <v>1</v>
      </c>
      <c r="S471" s="8">
        <f t="shared" si="33"/>
        <v>1</v>
      </c>
      <c r="T471" s="8">
        <f t="shared" si="34"/>
        <v>3</v>
      </c>
    </row>
    <row r="472" customHeight="1" spans="1:20">
      <c r="A472" s="107"/>
      <c r="B472" s="107"/>
      <c r="C472" s="107"/>
      <c r="D472" s="107"/>
      <c r="E472" s="107"/>
      <c r="F472" s="107"/>
      <c r="G472" s="107"/>
      <c r="Q472" s="8">
        <f t="shared" si="31"/>
        <v>1</v>
      </c>
      <c r="R472" s="8">
        <f t="shared" si="32"/>
        <v>1</v>
      </c>
      <c r="S472" s="8">
        <f t="shared" si="33"/>
        <v>1</v>
      </c>
      <c r="T472" s="8">
        <f t="shared" si="34"/>
        <v>3</v>
      </c>
    </row>
    <row r="473" customHeight="1" spans="1:20">
      <c r="A473" s="107"/>
      <c r="B473" s="107"/>
      <c r="C473" s="107"/>
      <c r="D473" s="107"/>
      <c r="E473" s="107"/>
      <c r="F473" s="107"/>
      <c r="G473" s="107"/>
      <c r="Q473" s="8">
        <f t="shared" si="31"/>
        <v>1</v>
      </c>
      <c r="R473" s="8">
        <f t="shared" si="32"/>
        <v>1</v>
      </c>
      <c r="S473" s="8">
        <f t="shared" si="33"/>
        <v>1</v>
      </c>
      <c r="T473" s="8">
        <f t="shared" si="34"/>
        <v>3</v>
      </c>
    </row>
    <row r="474" customHeight="1" spans="1:20">
      <c r="A474" s="107"/>
      <c r="B474" s="107"/>
      <c r="C474" s="107"/>
      <c r="D474" s="107"/>
      <c r="E474" s="107"/>
      <c r="F474" s="107"/>
      <c r="G474" s="107"/>
      <c r="Q474" s="8">
        <f t="shared" si="31"/>
        <v>1</v>
      </c>
      <c r="R474" s="8">
        <f t="shared" si="32"/>
        <v>1</v>
      </c>
      <c r="S474" s="8">
        <f t="shared" si="33"/>
        <v>1</v>
      </c>
      <c r="T474" s="8">
        <f t="shared" si="34"/>
        <v>3</v>
      </c>
    </row>
    <row r="475" customHeight="1" spans="1:20">
      <c r="A475" s="107"/>
      <c r="B475" s="107"/>
      <c r="C475" s="107"/>
      <c r="D475" s="107"/>
      <c r="E475" s="107"/>
      <c r="F475" s="107"/>
      <c r="G475" s="107"/>
      <c r="Q475" s="8">
        <f t="shared" si="31"/>
        <v>1</v>
      </c>
      <c r="R475" s="8">
        <f t="shared" si="32"/>
        <v>1</v>
      </c>
      <c r="S475" s="8">
        <f t="shared" si="33"/>
        <v>1</v>
      </c>
      <c r="T475" s="8">
        <f t="shared" si="34"/>
        <v>3</v>
      </c>
    </row>
    <row r="476" customHeight="1" spans="1:20">
      <c r="A476" s="107"/>
      <c r="B476" s="107"/>
      <c r="C476" s="107"/>
      <c r="D476" s="107"/>
      <c r="E476" s="107"/>
      <c r="F476" s="107"/>
      <c r="G476" s="107"/>
      <c r="Q476" s="8">
        <f t="shared" si="31"/>
        <v>1</v>
      </c>
      <c r="R476" s="8">
        <f t="shared" si="32"/>
        <v>1</v>
      </c>
      <c r="S476" s="8">
        <f t="shared" si="33"/>
        <v>1</v>
      </c>
      <c r="T476" s="8">
        <f t="shared" si="34"/>
        <v>3</v>
      </c>
    </row>
    <row r="477" customHeight="1" spans="1:20">
      <c r="A477" s="107"/>
      <c r="B477" s="107"/>
      <c r="C477" s="107"/>
      <c r="D477" s="107"/>
      <c r="E477" s="107"/>
      <c r="F477" s="107"/>
      <c r="G477" s="107"/>
      <c r="Q477" s="8">
        <f t="shared" si="31"/>
        <v>1</v>
      </c>
      <c r="R477" s="8">
        <f t="shared" si="32"/>
        <v>1</v>
      </c>
      <c r="S477" s="8">
        <f t="shared" si="33"/>
        <v>1</v>
      </c>
      <c r="T477" s="8">
        <f t="shared" si="34"/>
        <v>3</v>
      </c>
    </row>
    <row r="478" customHeight="1" spans="1:20">
      <c r="A478" s="107"/>
      <c r="B478" s="107"/>
      <c r="C478" s="107"/>
      <c r="D478" s="107"/>
      <c r="E478" s="107"/>
      <c r="F478" s="107"/>
      <c r="G478" s="107"/>
      <c r="Q478" s="8">
        <f t="shared" si="31"/>
        <v>1</v>
      </c>
      <c r="R478" s="8">
        <f t="shared" si="32"/>
        <v>1</v>
      </c>
      <c r="S478" s="8">
        <f t="shared" si="33"/>
        <v>1</v>
      </c>
      <c r="T478" s="8">
        <f t="shared" si="34"/>
        <v>3</v>
      </c>
    </row>
    <row r="479" customHeight="1" spans="1:20">
      <c r="A479" s="107"/>
      <c r="B479" s="107"/>
      <c r="C479" s="107"/>
      <c r="D479" s="107"/>
      <c r="E479" s="107"/>
      <c r="F479" s="107"/>
      <c r="G479" s="107"/>
      <c r="Q479" s="8">
        <f t="shared" si="31"/>
        <v>1</v>
      </c>
      <c r="R479" s="8">
        <f t="shared" si="32"/>
        <v>1</v>
      </c>
      <c r="S479" s="8">
        <f t="shared" si="33"/>
        <v>1</v>
      </c>
      <c r="T479" s="8">
        <f t="shared" si="34"/>
        <v>3</v>
      </c>
    </row>
    <row r="480" customHeight="1" spans="1:20">
      <c r="A480" s="107"/>
      <c r="B480" s="107"/>
      <c r="C480" s="107"/>
      <c r="D480" s="107"/>
      <c r="E480" s="107"/>
      <c r="F480" s="107"/>
      <c r="G480" s="107"/>
      <c r="Q480" s="8">
        <f t="shared" si="31"/>
        <v>1</v>
      </c>
      <c r="R480" s="8">
        <f t="shared" si="32"/>
        <v>1</v>
      </c>
      <c r="S480" s="8">
        <f t="shared" si="33"/>
        <v>1</v>
      </c>
      <c r="T480" s="8">
        <f t="shared" si="34"/>
        <v>3</v>
      </c>
    </row>
    <row r="481" ht="42.15" spans="1:20">
      <c r="A481" s="108" t="s">
        <v>1</v>
      </c>
      <c r="B481" s="108"/>
      <c r="C481" s="108"/>
      <c r="D481" s="109"/>
      <c r="E481" s="109"/>
      <c r="F481" s="110" t="s">
        <v>308</v>
      </c>
      <c r="G481" s="110"/>
      <c r="Q481" s="8">
        <f t="shared" si="31"/>
        <v>1</v>
      </c>
      <c r="R481" s="8">
        <f t="shared" si="32"/>
        <v>1</v>
      </c>
      <c r="S481" s="8">
        <f t="shared" si="33"/>
        <v>1</v>
      </c>
      <c r="T481" s="8">
        <f t="shared" si="34"/>
        <v>3</v>
      </c>
    </row>
    <row r="482" ht="13.8" customHeight="1" spans="1:20">
      <c r="A482" s="13" t="s">
        <v>2</v>
      </c>
      <c r="B482" s="14" t="s">
        <v>3</v>
      </c>
      <c r="C482" s="15" t="s">
        <v>4</v>
      </c>
      <c r="D482" s="15" t="s">
        <v>5</v>
      </c>
      <c r="E482" s="16" t="s">
        <v>6</v>
      </c>
      <c r="F482" s="17" t="s">
        <v>7</v>
      </c>
      <c r="G482" s="18" t="s">
        <v>8</v>
      </c>
      <c r="Q482" s="8">
        <f t="shared" si="31"/>
        <v>1</v>
      </c>
      <c r="R482" s="8">
        <f t="shared" si="32"/>
        <v>1</v>
      </c>
      <c r="S482" s="8">
        <f t="shared" si="33"/>
        <v>1</v>
      </c>
      <c r="T482" s="8">
        <f t="shared" si="34"/>
        <v>3</v>
      </c>
    </row>
    <row r="483" customHeight="1" spans="1:20">
      <c r="A483" s="111"/>
      <c r="B483" s="112"/>
      <c r="C483" s="113"/>
      <c r="D483" s="114"/>
      <c r="E483" s="115"/>
      <c r="F483" s="116"/>
      <c r="G483" s="117"/>
      <c r="Q483" s="8">
        <f t="shared" si="31"/>
        <v>1</v>
      </c>
      <c r="R483" s="8">
        <f t="shared" si="32"/>
        <v>1</v>
      </c>
      <c r="S483" s="8">
        <f t="shared" si="33"/>
        <v>1</v>
      </c>
      <c r="T483" s="8">
        <f t="shared" si="34"/>
        <v>3</v>
      </c>
    </row>
    <row r="484" customHeight="1" spans="1:20">
      <c r="A484" s="111"/>
      <c r="B484" s="112"/>
      <c r="C484" s="100" t="s">
        <v>309</v>
      </c>
      <c r="D484" s="114"/>
      <c r="E484" s="115"/>
      <c r="F484" s="116"/>
      <c r="G484" s="117"/>
      <c r="Q484" s="8">
        <f t="shared" si="31"/>
        <v>1</v>
      </c>
      <c r="R484" s="8">
        <f t="shared" si="32"/>
        <v>1</v>
      </c>
      <c r="S484" s="8">
        <f t="shared" si="33"/>
        <v>1</v>
      </c>
      <c r="T484" s="8">
        <f t="shared" si="34"/>
        <v>3</v>
      </c>
    </row>
    <row r="485" customHeight="1" spans="1:20">
      <c r="A485" s="111"/>
      <c r="B485" s="112"/>
      <c r="C485" s="113"/>
      <c r="D485" s="114"/>
      <c r="E485" s="115"/>
      <c r="F485" s="116"/>
      <c r="G485" s="117"/>
      <c r="Q485" s="8">
        <f t="shared" si="31"/>
        <v>1</v>
      </c>
      <c r="R485" s="8">
        <f t="shared" si="32"/>
        <v>1</v>
      </c>
      <c r="S485" s="8">
        <f t="shared" si="33"/>
        <v>1</v>
      </c>
      <c r="T485" s="8">
        <f t="shared" si="34"/>
        <v>3</v>
      </c>
    </row>
    <row r="486" customHeight="1" spans="1:20">
      <c r="A486" s="31">
        <v>2</v>
      </c>
      <c r="B486" s="118" t="s">
        <v>310</v>
      </c>
      <c r="C486" s="28" t="s">
        <v>311</v>
      </c>
      <c r="D486" s="29"/>
      <c r="E486" s="119"/>
      <c r="F486" s="96"/>
      <c r="G486" s="120"/>
      <c r="Q486" s="8">
        <f t="shared" si="31"/>
        <v>1</v>
      </c>
      <c r="R486" s="8">
        <f t="shared" si="32"/>
        <v>1</v>
      </c>
      <c r="S486" s="8">
        <f t="shared" si="33"/>
        <v>1</v>
      </c>
      <c r="T486" s="8">
        <f t="shared" si="34"/>
        <v>3</v>
      </c>
    </row>
    <row r="487" customHeight="1" spans="1:20">
      <c r="A487" s="33">
        <v>2.1</v>
      </c>
      <c r="B487" s="29" t="s">
        <v>312</v>
      </c>
      <c r="C487" s="121" t="s">
        <v>313</v>
      </c>
      <c r="D487" s="94" t="s">
        <v>314</v>
      </c>
      <c r="E487" s="122">
        <f>(1180+150)*1.1</f>
        <v>1463</v>
      </c>
      <c r="F487" s="96"/>
      <c r="G487" s="120"/>
      <c r="Q487" s="8">
        <f t="shared" si="31"/>
        <v>1</v>
      </c>
      <c r="R487" s="8">
        <f t="shared" si="32"/>
        <v>1</v>
      </c>
      <c r="S487" s="8">
        <f t="shared" si="33"/>
        <v>1</v>
      </c>
      <c r="T487" s="8">
        <f t="shared" si="34"/>
        <v>3</v>
      </c>
    </row>
    <row r="488" customHeight="1" spans="1:20">
      <c r="A488" s="33"/>
      <c r="B488" s="29"/>
      <c r="C488" s="121"/>
      <c r="D488" s="94"/>
      <c r="E488" s="119"/>
      <c r="F488" s="96"/>
      <c r="G488" s="120"/>
      <c r="Q488" s="8">
        <f t="shared" si="31"/>
        <v>1</v>
      </c>
      <c r="R488" s="8">
        <f t="shared" si="32"/>
        <v>1</v>
      </c>
      <c r="S488" s="8">
        <f t="shared" si="33"/>
        <v>1</v>
      </c>
      <c r="T488" s="8">
        <f t="shared" si="34"/>
        <v>3</v>
      </c>
    </row>
    <row r="489" customHeight="1" spans="1:20">
      <c r="A489" s="33">
        <v>2.2</v>
      </c>
      <c r="B489" s="29" t="s">
        <v>315</v>
      </c>
      <c r="C489" s="123" t="s">
        <v>316</v>
      </c>
      <c r="D489" s="29"/>
      <c r="E489" s="119"/>
      <c r="F489" s="96"/>
      <c r="G489" s="120"/>
      <c r="Q489" s="8">
        <f t="shared" si="31"/>
        <v>1</v>
      </c>
      <c r="R489" s="8">
        <f t="shared" si="32"/>
        <v>1</v>
      </c>
      <c r="S489" s="8">
        <f t="shared" si="33"/>
        <v>1</v>
      </c>
      <c r="T489" s="8">
        <f t="shared" si="34"/>
        <v>3</v>
      </c>
    </row>
    <row r="490" customHeight="1" spans="1:20">
      <c r="A490" s="33"/>
      <c r="B490" s="29"/>
      <c r="C490" s="123"/>
      <c r="D490" s="29"/>
      <c r="E490" s="119"/>
      <c r="F490" s="96"/>
      <c r="G490" s="120"/>
      <c r="Q490" s="8">
        <f t="shared" si="31"/>
        <v>1</v>
      </c>
      <c r="R490" s="8">
        <f t="shared" si="32"/>
        <v>1</v>
      </c>
      <c r="S490" s="8">
        <f t="shared" si="33"/>
        <v>1</v>
      </c>
      <c r="T490" s="8">
        <f t="shared" si="34"/>
        <v>3</v>
      </c>
    </row>
    <row r="491" customHeight="1" spans="1:20">
      <c r="A491" s="33" t="s">
        <v>317</v>
      </c>
      <c r="B491" s="29"/>
      <c r="C491" s="123" t="s">
        <v>318</v>
      </c>
      <c r="D491" s="29" t="s">
        <v>319</v>
      </c>
      <c r="E491" s="122">
        <v>25</v>
      </c>
      <c r="F491" s="96"/>
      <c r="G491" s="120"/>
      <c r="Q491" s="8">
        <f t="shared" si="31"/>
        <v>1</v>
      </c>
      <c r="R491" s="8">
        <f t="shared" si="32"/>
        <v>1</v>
      </c>
      <c r="S491" s="8">
        <f t="shared" si="33"/>
        <v>1</v>
      </c>
      <c r="T491" s="8">
        <f t="shared" si="34"/>
        <v>3</v>
      </c>
    </row>
    <row r="492" customHeight="1" spans="1:20">
      <c r="A492" s="33"/>
      <c r="B492" s="29"/>
      <c r="C492" s="123"/>
      <c r="D492" s="29"/>
      <c r="E492" s="122"/>
      <c r="F492" s="96"/>
      <c r="G492" s="120"/>
      <c r="Q492" s="8">
        <f t="shared" si="31"/>
        <v>1</v>
      </c>
      <c r="R492" s="8">
        <f t="shared" si="32"/>
        <v>1</v>
      </c>
      <c r="S492" s="8">
        <f t="shared" si="33"/>
        <v>1</v>
      </c>
      <c r="T492" s="8">
        <f t="shared" si="34"/>
        <v>3</v>
      </c>
    </row>
    <row r="493" customHeight="1" spans="1:20">
      <c r="A493" s="33" t="s">
        <v>320</v>
      </c>
      <c r="B493" s="29"/>
      <c r="C493" s="123" t="s">
        <v>321</v>
      </c>
      <c r="D493" s="29" t="s">
        <v>319</v>
      </c>
      <c r="E493" s="122">
        <v>1</v>
      </c>
      <c r="F493" s="96"/>
      <c r="G493" s="120"/>
      <c r="Q493" s="8">
        <f t="shared" si="31"/>
        <v>1</v>
      </c>
      <c r="R493" s="8">
        <f t="shared" si="32"/>
        <v>1</v>
      </c>
      <c r="S493" s="8">
        <f t="shared" si="33"/>
        <v>1</v>
      </c>
      <c r="T493" s="8">
        <f t="shared" si="34"/>
        <v>3</v>
      </c>
    </row>
    <row r="494" customHeight="1" spans="1:20">
      <c r="A494" s="33"/>
      <c r="B494" s="29"/>
      <c r="C494" s="123"/>
      <c r="D494" s="29"/>
      <c r="E494" s="122"/>
      <c r="F494" s="96"/>
      <c r="G494" s="120"/>
      <c r="Q494" s="8">
        <f t="shared" si="31"/>
        <v>1</v>
      </c>
      <c r="R494" s="8">
        <f t="shared" si="32"/>
        <v>1</v>
      </c>
      <c r="S494" s="8">
        <f t="shared" si="33"/>
        <v>1</v>
      </c>
      <c r="T494" s="8">
        <f t="shared" si="34"/>
        <v>3</v>
      </c>
    </row>
    <row r="495" customHeight="1" spans="1:20">
      <c r="A495" s="33" t="s">
        <v>322</v>
      </c>
      <c r="B495" s="29"/>
      <c r="C495" s="123" t="s">
        <v>323</v>
      </c>
      <c r="D495" s="29" t="s">
        <v>319</v>
      </c>
      <c r="E495" s="122">
        <v>1</v>
      </c>
      <c r="F495" s="96"/>
      <c r="G495" s="120"/>
      <c r="Q495" s="8">
        <f t="shared" si="31"/>
        <v>1</v>
      </c>
      <c r="R495" s="8">
        <f t="shared" si="32"/>
        <v>1</v>
      </c>
      <c r="S495" s="8">
        <f t="shared" si="33"/>
        <v>1</v>
      </c>
      <c r="T495" s="8">
        <f t="shared" si="34"/>
        <v>3</v>
      </c>
    </row>
    <row r="496" customHeight="1" spans="1:20">
      <c r="A496" s="33"/>
      <c r="B496" s="29"/>
      <c r="C496" s="123"/>
      <c r="D496" s="29"/>
      <c r="E496" s="119"/>
      <c r="F496" s="96"/>
      <c r="G496" s="120"/>
      <c r="Q496" s="8">
        <f t="shared" si="31"/>
        <v>1</v>
      </c>
      <c r="R496" s="8">
        <f t="shared" si="32"/>
        <v>1</v>
      </c>
      <c r="S496" s="8">
        <f t="shared" si="33"/>
        <v>1</v>
      </c>
      <c r="T496" s="8">
        <f t="shared" si="34"/>
        <v>3</v>
      </c>
    </row>
    <row r="497" customHeight="1" spans="1:20">
      <c r="A497" s="33">
        <v>2.3</v>
      </c>
      <c r="B497" s="29" t="s">
        <v>324</v>
      </c>
      <c r="C497" s="123" t="s">
        <v>325</v>
      </c>
      <c r="D497" s="29"/>
      <c r="E497" s="119"/>
      <c r="F497" s="96"/>
      <c r="G497" s="120"/>
      <c r="Q497" s="8">
        <f t="shared" si="31"/>
        <v>1</v>
      </c>
      <c r="R497" s="8">
        <f t="shared" si="32"/>
        <v>1</v>
      </c>
      <c r="S497" s="8">
        <f t="shared" si="33"/>
        <v>1</v>
      </c>
      <c r="T497" s="8">
        <f t="shared" si="34"/>
        <v>3</v>
      </c>
    </row>
    <row r="498" customHeight="1" spans="1:20">
      <c r="A498" s="33"/>
      <c r="B498" s="29"/>
      <c r="C498" s="123"/>
      <c r="D498" s="29"/>
      <c r="E498" s="119"/>
      <c r="F498" s="96"/>
      <c r="G498" s="120"/>
      <c r="Q498" s="8">
        <f t="shared" si="31"/>
        <v>1</v>
      </c>
      <c r="R498" s="8">
        <f t="shared" si="32"/>
        <v>1</v>
      </c>
      <c r="S498" s="8">
        <f t="shared" si="33"/>
        <v>1</v>
      </c>
      <c r="T498" s="8">
        <f t="shared" si="34"/>
        <v>3</v>
      </c>
    </row>
    <row r="499" customHeight="1" spans="1:20">
      <c r="A499" s="33" t="s">
        <v>326</v>
      </c>
      <c r="B499" s="29"/>
      <c r="C499" s="124" t="s">
        <v>327</v>
      </c>
      <c r="D499" s="29"/>
      <c r="E499" s="119"/>
      <c r="F499" s="96"/>
      <c r="G499" s="120"/>
      <c r="Q499" s="8">
        <f t="shared" si="31"/>
        <v>1</v>
      </c>
      <c r="R499" s="8">
        <f t="shared" si="32"/>
        <v>1</v>
      </c>
      <c r="S499" s="8">
        <f t="shared" si="33"/>
        <v>1</v>
      </c>
      <c r="T499" s="8">
        <f t="shared" si="34"/>
        <v>3</v>
      </c>
    </row>
    <row r="500" customHeight="1" spans="1:20">
      <c r="A500" s="33"/>
      <c r="B500" s="29"/>
      <c r="C500" s="124"/>
      <c r="D500" s="29"/>
      <c r="E500" s="119"/>
      <c r="F500" s="96"/>
      <c r="G500" s="120"/>
      <c r="Q500" s="8">
        <f t="shared" si="31"/>
        <v>1</v>
      </c>
      <c r="R500" s="8">
        <f t="shared" si="32"/>
        <v>1</v>
      </c>
      <c r="S500" s="8">
        <f t="shared" si="33"/>
        <v>1</v>
      </c>
      <c r="T500" s="8">
        <f t="shared" si="34"/>
        <v>3</v>
      </c>
    </row>
    <row r="501" ht="26.4" customHeight="1" spans="1:20">
      <c r="A501" s="33" t="s">
        <v>328</v>
      </c>
      <c r="B501" s="29"/>
      <c r="C501" s="124" t="s">
        <v>329</v>
      </c>
      <c r="D501" s="29" t="s">
        <v>330</v>
      </c>
      <c r="E501" s="119">
        <v>15</v>
      </c>
      <c r="F501" s="96"/>
      <c r="G501" s="120"/>
      <c r="Q501" s="8">
        <f t="shared" si="31"/>
        <v>1</v>
      </c>
      <c r="R501" s="8">
        <f t="shared" si="32"/>
        <v>1</v>
      </c>
      <c r="S501" s="8">
        <f t="shared" si="33"/>
        <v>1</v>
      </c>
      <c r="T501" s="8">
        <f t="shared" si="34"/>
        <v>3</v>
      </c>
    </row>
    <row r="502" customHeight="1" spans="1:20">
      <c r="A502" s="33"/>
      <c r="B502" s="29"/>
      <c r="C502" s="124"/>
      <c r="D502" s="29"/>
      <c r="E502" s="119"/>
      <c r="F502" s="96"/>
      <c r="G502" s="120"/>
      <c r="Q502" s="8">
        <f t="shared" si="31"/>
        <v>1</v>
      </c>
      <c r="R502" s="8">
        <f t="shared" si="32"/>
        <v>1</v>
      </c>
      <c r="S502" s="8">
        <f t="shared" si="33"/>
        <v>1</v>
      </c>
      <c r="T502" s="8">
        <f t="shared" si="34"/>
        <v>3</v>
      </c>
    </row>
    <row r="503" ht="26.4" customHeight="1" spans="1:20">
      <c r="A503" s="33" t="s">
        <v>331</v>
      </c>
      <c r="B503" s="29"/>
      <c r="C503" s="124" t="s">
        <v>332</v>
      </c>
      <c r="D503" s="29" t="s">
        <v>330</v>
      </c>
      <c r="E503" s="119">
        <v>15</v>
      </c>
      <c r="F503" s="96"/>
      <c r="G503" s="120"/>
      <c r="Q503" s="8">
        <f t="shared" si="31"/>
        <v>1</v>
      </c>
      <c r="R503" s="8">
        <f t="shared" si="32"/>
        <v>1</v>
      </c>
      <c r="S503" s="8">
        <f t="shared" si="33"/>
        <v>1</v>
      </c>
      <c r="T503" s="8">
        <f t="shared" si="34"/>
        <v>3</v>
      </c>
    </row>
    <row r="504" customHeight="1" spans="1:20">
      <c r="A504" s="33"/>
      <c r="B504" s="29"/>
      <c r="C504" s="124"/>
      <c r="D504" s="29"/>
      <c r="E504" s="119"/>
      <c r="F504" s="96"/>
      <c r="G504" s="120"/>
      <c r="Q504" s="8">
        <f t="shared" si="31"/>
        <v>1</v>
      </c>
      <c r="R504" s="8">
        <f t="shared" si="32"/>
        <v>1</v>
      </c>
      <c r="S504" s="8">
        <f t="shared" si="33"/>
        <v>1</v>
      </c>
      <c r="T504" s="8">
        <f t="shared" si="34"/>
        <v>3</v>
      </c>
    </row>
    <row r="505" customHeight="1" spans="1:20">
      <c r="A505" s="33" t="s">
        <v>333</v>
      </c>
      <c r="B505" s="29"/>
      <c r="C505" s="124" t="s">
        <v>334</v>
      </c>
      <c r="D505" s="29"/>
      <c r="E505" s="119"/>
      <c r="F505" s="96"/>
      <c r="G505" s="120"/>
      <c r="Q505" s="8">
        <f t="shared" si="31"/>
        <v>1</v>
      </c>
      <c r="R505" s="8">
        <f t="shared" si="32"/>
        <v>1</v>
      </c>
      <c r="S505" s="8">
        <f t="shared" si="33"/>
        <v>1</v>
      </c>
      <c r="T505" s="8">
        <f t="shared" si="34"/>
        <v>3</v>
      </c>
    </row>
    <row r="506" customHeight="1" spans="1:20">
      <c r="A506" s="33"/>
      <c r="B506" s="29"/>
      <c r="C506" s="124"/>
      <c r="D506" s="29"/>
      <c r="E506" s="119"/>
      <c r="F506" s="96"/>
      <c r="G506" s="120"/>
      <c r="Q506" s="8">
        <f t="shared" si="31"/>
        <v>1</v>
      </c>
      <c r="R506" s="8">
        <f t="shared" si="32"/>
        <v>1</v>
      </c>
      <c r="S506" s="8">
        <f t="shared" si="33"/>
        <v>1</v>
      </c>
      <c r="T506" s="8">
        <f t="shared" si="34"/>
        <v>3</v>
      </c>
    </row>
    <row r="507" ht="13.8" customHeight="1" spans="1:20">
      <c r="A507" s="33" t="s">
        <v>335</v>
      </c>
      <c r="B507" s="29"/>
      <c r="C507" s="124" t="s">
        <v>336</v>
      </c>
      <c r="D507" s="29" t="s">
        <v>330</v>
      </c>
      <c r="E507" s="122">
        <v>100</v>
      </c>
      <c r="F507" s="96"/>
      <c r="G507" s="120"/>
      <c r="Q507" s="8">
        <f t="shared" si="31"/>
        <v>1</v>
      </c>
      <c r="R507" s="8">
        <f t="shared" si="32"/>
        <v>1</v>
      </c>
      <c r="S507" s="8">
        <f t="shared" si="33"/>
        <v>1</v>
      </c>
      <c r="T507" s="8">
        <f t="shared" si="34"/>
        <v>3</v>
      </c>
    </row>
    <row r="508" customHeight="1" spans="1:20">
      <c r="A508" s="33"/>
      <c r="B508" s="29"/>
      <c r="C508" s="124"/>
      <c r="D508" s="29"/>
      <c r="E508" s="122"/>
      <c r="F508" s="96"/>
      <c r="G508" s="120"/>
      <c r="Q508" s="8">
        <f t="shared" si="31"/>
        <v>1</v>
      </c>
      <c r="R508" s="8">
        <f t="shared" si="32"/>
        <v>1</v>
      </c>
      <c r="S508" s="8">
        <f t="shared" si="33"/>
        <v>1</v>
      </c>
      <c r="T508" s="8">
        <f t="shared" si="34"/>
        <v>3</v>
      </c>
    </row>
    <row r="509" ht="13.8" customHeight="1" spans="1:20">
      <c r="A509" s="33" t="s">
        <v>337</v>
      </c>
      <c r="B509" s="29"/>
      <c r="C509" s="124" t="s">
        <v>338</v>
      </c>
      <c r="D509" s="29" t="s">
        <v>330</v>
      </c>
      <c r="E509" s="122">
        <v>100</v>
      </c>
      <c r="F509" s="96"/>
      <c r="G509" s="120"/>
      <c r="Q509" s="8">
        <f t="shared" si="31"/>
        <v>1</v>
      </c>
      <c r="R509" s="8">
        <f t="shared" si="32"/>
        <v>1</v>
      </c>
      <c r="S509" s="8">
        <f t="shared" si="33"/>
        <v>1</v>
      </c>
      <c r="T509" s="8">
        <f t="shared" si="34"/>
        <v>3</v>
      </c>
    </row>
    <row r="510" customHeight="1" spans="1:20">
      <c r="A510" s="33"/>
      <c r="B510" s="29"/>
      <c r="C510" s="124"/>
      <c r="D510" s="29"/>
      <c r="E510" s="122"/>
      <c r="F510" s="96"/>
      <c r="G510" s="120"/>
      <c r="Q510" s="8">
        <f t="shared" si="31"/>
        <v>1</v>
      </c>
      <c r="R510" s="8">
        <f t="shared" si="32"/>
        <v>1</v>
      </c>
      <c r="S510" s="8">
        <f t="shared" si="33"/>
        <v>1</v>
      </c>
      <c r="T510" s="8">
        <f t="shared" si="34"/>
        <v>3</v>
      </c>
    </row>
    <row r="511" ht="13.8" customHeight="1" spans="1:20">
      <c r="A511" s="33" t="s">
        <v>339</v>
      </c>
      <c r="B511" s="29"/>
      <c r="C511" s="124" t="s">
        <v>340</v>
      </c>
      <c r="D511" s="29" t="s">
        <v>330</v>
      </c>
      <c r="E511" s="122">
        <v>100</v>
      </c>
      <c r="F511" s="96"/>
      <c r="G511" s="120"/>
      <c r="Q511" s="8">
        <f t="shared" si="31"/>
        <v>1</v>
      </c>
      <c r="R511" s="8">
        <f t="shared" si="32"/>
        <v>1</v>
      </c>
      <c r="S511" s="8">
        <f t="shared" si="33"/>
        <v>1</v>
      </c>
      <c r="T511" s="8">
        <f t="shared" si="34"/>
        <v>3</v>
      </c>
    </row>
    <row r="512" customHeight="1" spans="1:20">
      <c r="A512" s="33"/>
      <c r="B512" s="29"/>
      <c r="C512" s="124"/>
      <c r="D512" s="29"/>
      <c r="E512" s="122"/>
      <c r="F512" s="96"/>
      <c r="G512" s="120"/>
      <c r="Q512" s="8">
        <f t="shared" si="31"/>
        <v>1</v>
      </c>
      <c r="R512" s="8">
        <f t="shared" si="32"/>
        <v>1</v>
      </c>
      <c r="S512" s="8">
        <f t="shared" si="33"/>
        <v>1</v>
      </c>
      <c r="T512" s="8">
        <f t="shared" si="34"/>
        <v>3</v>
      </c>
    </row>
    <row r="513" ht="13.8" customHeight="1" spans="1:20">
      <c r="A513" s="33" t="s">
        <v>341</v>
      </c>
      <c r="B513" s="29"/>
      <c r="C513" s="124" t="s">
        <v>342</v>
      </c>
      <c r="D513" s="29" t="s">
        <v>330</v>
      </c>
      <c r="E513" s="122">
        <v>100</v>
      </c>
      <c r="F513" s="96"/>
      <c r="G513" s="120"/>
      <c r="Q513" s="8">
        <f t="shared" si="31"/>
        <v>1</v>
      </c>
      <c r="R513" s="8">
        <f t="shared" si="32"/>
        <v>1</v>
      </c>
      <c r="S513" s="8">
        <f t="shared" si="33"/>
        <v>1</v>
      </c>
      <c r="T513" s="8">
        <f t="shared" si="34"/>
        <v>3</v>
      </c>
    </row>
    <row r="514" customHeight="1" spans="1:20">
      <c r="A514" s="33"/>
      <c r="B514" s="29"/>
      <c r="C514" s="124"/>
      <c r="D514" s="29"/>
      <c r="E514" s="122"/>
      <c r="F514" s="96"/>
      <c r="G514" s="120"/>
      <c r="Q514" s="8">
        <f t="shared" si="31"/>
        <v>1</v>
      </c>
      <c r="R514" s="8">
        <f t="shared" si="32"/>
        <v>1</v>
      </c>
      <c r="S514" s="8">
        <f t="shared" si="33"/>
        <v>1</v>
      </c>
      <c r="T514" s="8">
        <f t="shared" si="34"/>
        <v>3</v>
      </c>
    </row>
    <row r="515" ht="13.8" customHeight="1" spans="1:20">
      <c r="A515" s="33" t="s">
        <v>343</v>
      </c>
      <c r="B515" s="29"/>
      <c r="C515" s="124" t="s">
        <v>344</v>
      </c>
      <c r="D515" s="29" t="s">
        <v>330</v>
      </c>
      <c r="E515" s="122">
        <v>100</v>
      </c>
      <c r="F515" s="96"/>
      <c r="G515" s="120"/>
      <c r="Q515" s="8">
        <f t="shared" si="31"/>
        <v>1</v>
      </c>
      <c r="R515" s="8">
        <f t="shared" si="32"/>
        <v>1</v>
      </c>
      <c r="S515" s="8">
        <f t="shared" si="33"/>
        <v>1</v>
      </c>
      <c r="T515" s="8">
        <f t="shared" si="34"/>
        <v>3</v>
      </c>
    </row>
    <row r="516" customHeight="1" spans="1:20">
      <c r="A516" s="33"/>
      <c r="B516" s="29"/>
      <c r="C516" s="124"/>
      <c r="D516" s="29"/>
      <c r="E516" s="122"/>
      <c r="F516" s="96"/>
      <c r="G516" s="120"/>
      <c r="Q516" s="8">
        <f t="shared" si="31"/>
        <v>1</v>
      </c>
      <c r="R516" s="8">
        <f t="shared" si="32"/>
        <v>1</v>
      </c>
      <c r="S516" s="8">
        <f t="shared" si="33"/>
        <v>1</v>
      </c>
      <c r="T516" s="8">
        <f t="shared" si="34"/>
        <v>3</v>
      </c>
    </row>
    <row r="517" ht="13.8" customHeight="1" spans="1:20">
      <c r="A517" s="33" t="s">
        <v>345</v>
      </c>
      <c r="B517" s="29"/>
      <c r="C517" s="124" t="s">
        <v>346</v>
      </c>
      <c r="D517" s="29" t="s">
        <v>330</v>
      </c>
      <c r="E517" s="122">
        <v>100</v>
      </c>
      <c r="F517" s="96"/>
      <c r="G517" s="120"/>
      <c r="Q517" s="8">
        <f t="shared" si="31"/>
        <v>1</v>
      </c>
      <c r="R517" s="8">
        <f t="shared" si="32"/>
        <v>1</v>
      </c>
      <c r="S517" s="8">
        <f t="shared" si="33"/>
        <v>1</v>
      </c>
      <c r="T517" s="8">
        <f t="shared" si="34"/>
        <v>3</v>
      </c>
    </row>
    <row r="518" customHeight="1" spans="1:20">
      <c r="A518" s="33"/>
      <c r="B518" s="29"/>
      <c r="C518" s="124"/>
      <c r="D518" s="29"/>
      <c r="E518" s="122"/>
      <c r="F518" s="96"/>
      <c r="G518" s="120"/>
      <c r="Q518" s="8">
        <f t="shared" si="31"/>
        <v>1</v>
      </c>
      <c r="R518" s="8">
        <f t="shared" si="32"/>
        <v>1</v>
      </c>
      <c r="S518" s="8">
        <f t="shared" si="33"/>
        <v>1</v>
      </c>
      <c r="T518" s="8">
        <f t="shared" si="34"/>
        <v>3</v>
      </c>
    </row>
    <row r="519" ht="13.8" customHeight="1" spans="1:20">
      <c r="A519" s="33" t="s">
        <v>347</v>
      </c>
      <c r="B519" s="29"/>
      <c r="C519" s="124" t="s">
        <v>348</v>
      </c>
      <c r="D519" s="29" t="s">
        <v>330</v>
      </c>
      <c r="E519" s="122">
        <v>100</v>
      </c>
      <c r="F519" s="96"/>
      <c r="G519" s="120"/>
      <c r="Q519" s="8">
        <f t="shared" si="31"/>
        <v>1</v>
      </c>
      <c r="R519" s="8">
        <f t="shared" si="32"/>
        <v>1</v>
      </c>
      <c r="S519" s="8">
        <f t="shared" si="33"/>
        <v>1</v>
      </c>
      <c r="T519" s="8">
        <f t="shared" si="34"/>
        <v>3</v>
      </c>
    </row>
    <row r="520" customHeight="1" spans="1:20">
      <c r="A520" s="33"/>
      <c r="B520" s="29"/>
      <c r="C520" s="124"/>
      <c r="D520" s="29"/>
      <c r="E520" s="122"/>
      <c r="F520" s="96"/>
      <c r="G520" s="120"/>
      <c r="Q520" s="8">
        <f t="shared" si="31"/>
        <v>1</v>
      </c>
      <c r="R520" s="8">
        <f t="shared" si="32"/>
        <v>1</v>
      </c>
      <c r="S520" s="8">
        <f t="shared" si="33"/>
        <v>1</v>
      </c>
      <c r="T520" s="8">
        <f t="shared" si="34"/>
        <v>3</v>
      </c>
    </row>
    <row r="521" ht="13.8" customHeight="1" spans="1:20">
      <c r="A521" s="33" t="s">
        <v>349</v>
      </c>
      <c r="B521" s="29"/>
      <c r="C521" s="124" t="s">
        <v>350</v>
      </c>
      <c r="D521" s="29" t="s">
        <v>330</v>
      </c>
      <c r="E521" s="122">
        <v>2000</v>
      </c>
      <c r="F521" s="96"/>
      <c r="G521" s="120"/>
      <c r="Q521" s="8">
        <f t="shared" si="31"/>
        <v>1</v>
      </c>
      <c r="R521" s="8">
        <f t="shared" si="32"/>
        <v>1</v>
      </c>
      <c r="S521" s="8">
        <f t="shared" si="33"/>
        <v>1</v>
      </c>
      <c r="T521" s="8">
        <f t="shared" si="34"/>
        <v>3</v>
      </c>
    </row>
    <row r="522" customHeight="1" spans="1:20">
      <c r="A522" s="33"/>
      <c r="B522" s="29"/>
      <c r="C522" s="124"/>
      <c r="D522" s="29"/>
      <c r="E522" s="122"/>
      <c r="F522" s="96"/>
      <c r="G522" s="120"/>
      <c r="Q522" s="8">
        <f t="shared" si="31"/>
        <v>1</v>
      </c>
      <c r="R522" s="8">
        <f t="shared" si="32"/>
        <v>1</v>
      </c>
      <c r="S522" s="8">
        <f t="shared" si="33"/>
        <v>1</v>
      </c>
      <c r="T522" s="8">
        <f t="shared" si="34"/>
        <v>3</v>
      </c>
    </row>
    <row r="523" customHeight="1" spans="1:20">
      <c r="A523" s="33" t="s">
        <v>351</v>
      </c>
      <c r="B523" s="29"/>
      <c r="C523" s="124" t="s">
        <v>352</v>
      </c>
      <c r="D523" s="29" t="s">
        <v>314</v>
      </c>
      <c r="E523" s="122">
        <v>500</v>
      </c>
      <c r="F523" s="96"/>
      <c r="G523" s="120"/>
      <c r="Q523" s="8">
        <f t="shared" si="31"/>
        <v>1</v>
      </c>
      <c r="R523" s="8">
        <f t="shared" si="32"/>
        <v>1</v>
      </c>
      <c r="S523" s="8">
        <f t="shared" si="33"/>
        <v>1</v>
      </c>
      <c r="T523" s="8">
        <f t="shared" si="34"/>
        <v>3</v>
      </c>
    </row>
    <row r="524" customHeight="1" spans="1:20">
      <c r="A524" s="33"/>
      <c r="B524" s="29"/>
      <c r="C524" s="123"/>
      <c r="D524" s="29"/>
      <c r="E524" s="122"/>
      <c r="F524" s="96"/>
      <c r="G524" s="120"/>
      <c r="Q524" s="8">
        <f t="shared" si="31"/>
        <v>1</v>
      </c>
      <c r="R524" s="8">
        <f t="shared" si="32"/>
        <v>1</v>
      </c>
      <c r="S524" s="8">
        <f t="shared" si="33"/>
        <v>1</v>
      </c>
      <c r="T524" s="8">
        <f t="shared" si="34"/>
        <v>3</v>
      </c>
    </row>
    <row r="525" customHeight="1" spans="1:20">
      <c r="A525" s="33">
        <v>2.5</v>
      </c>
      <c r="B525" s="29" t="s">
        <v>353</v>
      </c>
      <c r="C525" s="123" t="s">
        <v>354</v>
      </c>
      <c r="D525" s="29" t="s">
        <v>314</v>
      </c>
      <c r="E525" s="122">
        <v>1500</v>
      </c>
      <c r="F525" s="96"/>
      <c r="G525" s="120"/>
      <c r="Q525" s="8">
        <f t="shared" si="31"/>
        <v>1</v>
      </c>
      <c r="R525" s="8">
        <f t="shared" si="32"/>
        <v>1</v>
      </c>
      <c r="S525" s="8">
        <f t="shared" si="33"/>
        <v>1</v>
      </c>
      <c r="T525" s="8">
        <f t="shared" si="34"/>
        <v>3</v>
      </c>
    </row>
    <row r="526" customHeight="1" spans="1:20">
      <c r="A526" s="33"/>
      <c r="B526" s="29"/>
      <c r="C526" s="123"/>
      <c r="D526" s="29"/>
      <c r="E526" s="122"/>
      <c r="F526" s="96"/>
      <c r="G526" s="120"/>
      <c r="Q526" s="8">
        <f t="shared" si="31"/>
        <v>1</v>
      </c>
      <c r="R526" s="8">
        <f t="shared" si="32"/>
        <v>1</v>
      </c>
      <c r="S526" s="8">
        <f t="shared" si="33"/>
        <v>1</v>
      </c>
      <c r="T526" s="8">
        <f t="shared" si="34"/>
        <v>3</v>
      </c>
    </row>
    <row r="527" ht="15.6" customHeight="1" spans="1:20">
      <c r="A527" s="33">
        <v>2.6</v>
      </c>
      <c r="B527" s="29" t="s">
        <v>355</v>
      </c>
      <c r="C527" s="123" t="s">
        <v>356</v>
      </c>
      <c r="D527" s="29" t="s">
        <v>357</v>
      </c>
      <c r="E527" s="122">
        <v>1200</v>
      </c>
      <c r="F527" s="96"/>
      <c r="G527" s="120"/>
      <c r="Q527" s="8">
        <f t="shared" si="31"/>
        <v>1</v>
      </c>
      <c r="R527" s="8">
        <f t="shared" si="32"/>
        <v>1</v>
      </c>
      <c r="S527" s="8">
        <f t="shared" si="33"/>
        <v>1</v>
      </c>
      <c r="T527" s="8">
        <f t="shared" si="34"/>
        <v>3</v>
      </c>
    </row>
    <row r="528" customHeight="1" spans="1:20">
      <c r="A528" s="33"/>
      <c r="B528" s="29"/>
      <c r="C528" s="123"/>
      <c r="D528" s="29"/>
      <c r="E528" s="122"/>
      <c r="F528" s="96"/>
      <c r="G528" s="120"/>
      <c r="Q528" s="8">
        <f t="shared" si="31"/>
        <v>1</v>
      </c>
      <c r="R528" s="8">
        <f t="shared" si="32"/>
        <v>1</v>
      </c>
      <c r="S528" s="8">
        <f t="shared" si="33"/>
        <v>1</v>
      </c>
      <c r="T528" s="8">
        <f t="shared" si="34"/>
        <v>3</v>
      </c>
    </row>
    <row r="529" ht="13.8" customHeight="1" spans="1:20">
      <c r="A529" s="33">
        <v>2.7</v>
      </c>
      <c r="B529" s="29" t="s">
        <v>358</v>
      </c>
      <c r="C529" s="123" t="s">
        <v>359</v>
      </c>
      <c r="D529" s="29" t="s">
        <v>330</v>
      </c>
      <c r="E529" s="122">
        <v>250</v>
      </c>
      <c r="F529" s="96"/>
      <c r="G529" s="120"/>
      <c r="Q529" s="8">
        <f t="shared" si="31"/>
        <v>1</v>
      </c>
      <c r="R529" s="8">
        <f t="shared" si="32"/>
        <v>1</v>
      </c>
      <c r="S529" s="8">
        <f t="shared" si="33"/>
        <v>1</v>
      </c>
      <c r="T529" s="8">
        <f t="shared" si="34"/>
        <v>3</v>
      </c>
    </row>
    <row r="530" customHeight="1" spans="1:20">
      <c r="A530" s="33"/>
      <c r="B530" s="29"/>
      <c r="C530" s="123"/>
      <c r="D530" s="29"/>
      <c r="E530" s="122"/>
      <c r="F530" s="96"/>
      <c r="G530" s="120"/>
      <c r="Q530" s="8">
        <f t="shared" ref="Q530:Q593" si="35">IF(K530="No comment",0,1)</f>
        <v>1</v>
      </c>
      <c r="R530" s="8">
        <f t="shared" ref="R530:R593" si="36">IF(L530="No comment",0,1)</f>
        <v>1</v>
      </c>
      <c r="S530" s="8">
        <f t="shared" ref="S530:S593" si="37">IF(M530="No comment",0,1)</f>
        <v>1</v>
      </c>
      <c r="T530" s="8">
        <f t="shared" ref="T530:T593" si="38">SUM(N530:S530)</f>
        <v>3</v>
      </c>
    </row>
    <row r="531" customHeight="1" spans="1:20">
      <c r="A531" s="33" t="s">
        <v>360</v>
      </c>
      <c r="B531" s="29" t="s">
        <v>361</v>
      </c>
      <c r="C531" s="125" t="s">
        <v>362</v>
      </c>
      <c r="D531" s="29"/>
      <c r="E531" s="119"/>
      <c r="F531" s="96"/>
      <c r="G531" s="120"/>
      <c r="Q531" s="8">
        <f t="shared" si="35"/>
        <v>1</v>
      </c>
      <c r="R531" s="8">
        <f t="shared" si="36"/>
        <v>1</v>
      </c>
      <c r="S531" s="8">
        <f t="shared" si="37"/>
        <v>1</v>
      </c>
      <c r="T531" s="8">
        <f t="shared" si="38"/>
        <v>3</v>
      </c>
    </row>
    <row r="532" customHeight="1" spans="1:20">
      <c r="A532" s="33"/>
      <c r="B532" s="29"/>
      <c r="C532" s="124"/>
      <c r="D532" s="29"/>
      <c r="E532" s="119"/>
      <c r="F532" s="96"/>
      <c r="G532" s="120"/>
      <c r="Q532" s="8">
        <f t="shared" si="35"/>
        <v>1</v>
      </c>
      <c r="R532" s="8">
        <f t="shared" si="36"/>
        <v>1</v>
      </c>
      <c r="S532" s="8">
        <f t="shared" si="37"/>
        <v>1</v>
      </c>
      <c r="T532" s="8">
        <f t="shared" si="38"/>
        <v>3</v>
      </c>
    </row>
    <row r="533" customHeight="1" spans="1:20">
      <c r="A533" s="33" t="s">
        <v>363</v>
      </c>
      <c r="B533" s="29"/>
      <c r="C533" s="126" t="s">
        <v>364</v>
      </c>
      <c r="D533" s="29"/>
      <c r="E533" s="119"/>
      <c r="F533" s="96"/>
      <c r="G533" s="120"/>
      <c r="Q533" s="8">
        <f t="shared" si="35"/>
        <v>1</v>
      </c>
      <c r="R533" s="8">
        <f t="shared" si="36"/>
        <v>1</v>
      </c>
      <c r="S533" s="8">
        <f t="shared" si="37"/>
        <v>1</v>
      </c>
      <c r="T533" s="8">
        <f t="shared" si="38"/>
        <v>3</v>
      </c>
    </row>
    <row r="534" customHeight="1" spans="1:20">
      <c r="A534" s="33"/>
      <c r="B534" s="29"/>
      <c r="C534" s="126"/>
      <c r="D534" s="29"/>
      <c r="E534" s="119"/>
      <c r="F534" s="96"/>
      <c r="G534" s="120"/>
      <c r="Q534" s="8">
        <f t="shared" si="35"/>
        <v>1</v>
      </c>
      <c r="R534" s="8">
        <f t="shared" si="36"/>
        <v>1</v>
      </c>
      <c r="S534" s="8">
        <f t="shared" si="37"/>
        <v>1</v>
      </c>
      <c r="T534" s="8">
        <f t="shared" si="38"/>
        <v>3</v>
      </c>
    </row>
    <row r="535" ht="26.4" customHeight="1" spans="1:20">
      <c r="A535" s="33" t="s">
        <v>365</v>
      </c>
      <c r="B535" s="29"/>
      <c r="C535" s="124" t="s">
        <v>366</v>
      </c>
      <c r="D535" s="29" t="s">
        <v>367</v>
      </c>
      <c r="E535" s="119">
        <v>15</v>
      </c>
      <c r="F535" s="96"/>
      <c r="G535" s="120"/>
      <c r="Q535" s="8">
        <f t="shared" si="35"/>
        <v>1</v>
      </c>
      <c r="R535" s="8">
        <f t="shared" si="36"/>
        <v>1</v>
      </c>
      <c r="S535" s="8">
        <f t="shared" si="37"/>
        <v>1</v>
      </c>
      <c r="T535" s="8">
        <f t="shared" si="38"/>
        <v>3</v>
      </c>
    </row>
    <row r="536" ht="14.4" customHeight="1" spans="1:20">
      <c r="A536" s="33"/>
      <c r="B536" s="29"/>
      <c r="C536" s="124"/>
      <c r="D536" s="127"/>
      <c r="E536" s="119"/>
      <c r="F536" s="96"/>
      <c r="G536" s="120"/>
      <c r="Q536" s="8">
        <f t="shared" si="35"/>
        <v>1</v>
      </c>
      <c r="R536" s="8">
        <f t="shared" si="36"/>
        <v>1</v>
      </c>
      <c r="S536" s="8">
        <f t="shared" si="37"/>
        <v>1</v>
      </c>
      <c r="T536" s="8">
        <f t="shared" si="38"/>
        <v>3</v>
      </c>
    </row>
    <row r="537" ht="26.4" customHeight="1" spans="1:20">
      <c r="A537" s="33" t="s">
        <v>368</v>
      </c>
      <c r="B537" s="29"/>
      <c r="C537" s="124" t="s">
        <v>369</v>
      </c>
      <c r="D537" s="29" t="s">
        <v>367</v>
      </c>
      <c r="E537" s="119">
        <v>15</v>
      </c>
      <c r="F537" s="96"/>
      <c r="G537" s="120"/>
      <c r="Q537" s="8">
        <f t="shared" si="35"/>
        <v>1</v>
      </c>
      <c r="R537" s="8">
        <f t="shared" si="36"/>
        <v>1</v>
      </c>
      <c r="S537" s="8">
        <f t="shared" si="37"/>
        <v>1</v>
      </c>
      <c r="T537" s="8">
        <f t="shared" si="38"/>
        <v>3</v>
      </c>
    </row>
    <row r="538" customHeight="1" spans="1:20">
      <c r="A538" s="33"/>
      <c r="B538" s="29"/>
      <c r="C538" s="124"/>
      <c r="D538" s="29"/>
      <c r="E538" s="119"/>
      <c r="F538" s="96"/>
      <c r="G538" s="120"/>
      <c r="Q538" s="8">
        <f t="shared" si="35"/>
        <v>1</v>
      </c>
      <c r="R538" s="8">
        <f t="shared" si="36"/>
        <v>1</v>
      </c>
      <c r="S538" s="8">
        <f t="shared" si="37"/>
        <v>1</v>
      </c>
      <c r="T538" s="8">
        <f t="shared" si="38"/>
        <v>3</v>
      </c>
    </row>
    <row r="539" ht="26.4" customHeight="1" spans="1:20">
      <c r="A539" s="33" t="s">
        <v>370</v>
      </c>
      <c r="B539" s="29"/>
      <c r="C539" s="124" t="s">
        <v>371</v>
      </c>
      <c r="D539" s="29" t="s">
        <v>367</v>
      </c>
      <c r="E539" s="119">
        <v>15</v>
      </c>
      <c r="F539" s="96"/>
      <c r="G539" s="120"/>
      <c r="Q539" s="8">
        <f t="shared" si="35"/>
        <v>1</v>
      </c>
      <c r="R539" s="8">
        <f t="shared" si="36"/>
        <v>1</v>
      </c>
      <c r="S539" s="8">
        <f t="shared" si="37"/>
        <v>1</v>
      </c>
      <c r="T539" s="8">
        <f t="shared" si="38"/>
        <v>3</v>
      </c>
    </row>
    <row r="540" customHeight="1" spans="1:20">
      <c r="A540" s="33"/>
      <c r="B540" s="29"/>
      <c r="C540" s="124"/>
      <c r="D540" s="29"/>
      <c r="E540" s="119"/>
      <c r="F540" s="96"/>
      <c r="G540" s="120"/>
      <c r="Q540" s="8">
        <f t="shared" si="35"/>
        <v>1</v>
      </c>
      <c r="R540" s="8">
        <f t="shared" si="36"/>
        <v>1</v>
      </c>
      <c r="S540" s="8">
        <f t="shared" si="37"/>
        <v>1</v>
      </c>
      <c r="T540" s="8">
        <f t="shared" si="38"/>
        <v>3</v>
      </c>
    </row>
    <row r="541" ht="26.4" customHeight="1" spans="1:20">
      <c r="A541" s="33" t="s">
        <v>372</v>
      </c>
      <c r="B541" s="29"/>
      <c r="C541" s="124" t="s">
        <v>373</v>
      </c>
      <c r="D541" s="29" t="s">
        <v>367</v>
      </c>
      <c r="E541" s="119">
        <v>15</v>
      </c>
      <c r="F541" s="96"/>
      <c r="G541" s="120"/>
      <c r="Q541" s="8">
        <f t="shared" si="35"/>
        <v>1</v>
      </c>
      <c r="R541" s="8">
        <f t="shared" si="36"/>
        <v>1</v>
      </c>
      <c r="S541" s="8">
        <f t="shared" si="37"/>
        <v>1</v>
      </c>
      <c r="T541" s="8">
        <f t="shared" si="38"/>
        <v>3</v>
      </c>
    </row>
    <row r="542" customHeight="1" spans="1:20">
      <c r="A542" s="33"/>
      <c r="B542" s="29"/>
      <c r="C542" s="124"/>
      <c r="D542" s="29"/>
      <c r="E542" s="119"/>
      <c r="F542" s="96"/>
      <c r="G542" s="120"/>
      <c r="Q542" s="8">
        <f t="shared" si="35"/>
        <v>1</v>
      </c>
      <c r="R542" s="8">
        <f t="shared" si="36"/>
        <v>1</v>
      </c>
      <c r="S542" s="8">
        <f t="shared" si="37"/>
        <v>1</v>
      </c>
      <c r="T542" s="8">
        <f t="shared" si="38"/>
        <v>3</v>
      </c>
    </row>
    <row r="543" customHeight="1" spans="1:20">
      <c r="A543" s="33" t="s">
        <v>374</v>
      </c>
      <c r="B543" s="29"/>
      <c r="C543" s="126" t="s">
        <v>375</v>
      </c>
      <c r="D543" s="29"/>
      <c r="E543" s="119"/>
      <c r="F543" s="96"/>
      <c r="G543" s="120"/>
      <c r="Q543" s="8">
        <f t="shared" si="35"/>
        <v>1</v>
      </c>
      <c r="R543" s="8">
        <f t="shared" si="36"/>
        <v>1</v>
      </c>
      <c r="S543" s="8">
        <f t="shared" si="37"/>
        <v>1</v>
      </c>
      <c r="T543" s="8">
        <f t="shared" si="38"/>
        <v>3</v>
      </c>
    </row>
    <row r="544" customHeight="1" spans="1:20">
      <c r="A544" s="33"/>
      <c r="B544" s="29"/>
      <c r="C544" s="126"/>
      <c r="D544" s="29"/>
      <c r="E544" s="119"/>
      <c r="F544" s="96"/>
      <c r="G544" s="120"/>
      <c r="Q544" s="8">
        <f t="shared" si="35"/>
        <v>1</v>
      </c>
      <c r="R544" s="8">
        <f t="shared" si="36"/>
        <v>1</v>
      </c>
      <c r="S544" s="8">
        <f t="shared" si="37"/>
        <v>1</v>
      </c>
      <c r="T544" s="8">
        <f t="shared" si="38"/>
        <v>3</v>
      </c>
    </row>
    <row r="545" ht="26.4" customHeight="1" spans="1:20">
      <c r="A545" s="33" t="s">
        <v>376</v>
      </c>
      <c r="B545" s="29"/>
      <c r="C545" s="124" t="s">
        <v>377</v>
      </c>
      <c r="D545" s="29" t="s">
        <v>367</v>
      </c>
      <c r="E545" s="119">
        <v>15</v>
      </c>
      <c r="F545" s="96"/>
      <c r="G545" s="120"/>
      <c r="Q545" s="8">
        <f t="shared" si="35"/>
        <v>1</v>
      </c>
      <c r="R545" s="8">
        <f t="shared" si="36"/>
        <v>1</v>
      </c>
      <c r="S545" s="8">
        <f t="shared" si="37"/>
        <v>1</v>
      </c>
      <c r="T545" s="8">
        <f t="shared" si="38"/>
        <v>3</v>
      </c>
    </row>
    <row r="546" customHeight="1" spans="1:20">
      <c r="A546" s="33"/>
      <c r="B546" s="29"/>
      <c r="C546" s="124"/>
      <c r="D546" s="29"/>
      <c r="E546" s="119"/>
      <c r="F546" s="96"/>
      <c r="G546" s="120"/>
      <c r="Q546" s="8">
        <f t="shared" si="35"/>
        <v>1</v>
      </c>
      <c r="R546" s="8">
        <f t="shared" si="36"/>
        <v>1</v>
      </c>
      <c r="S546" s="8">
        <f t="shared" si="37"/>
        <v>1</v>
      </c>
      <c r="T546" s="8">
        <f t="shared" si="38"/>
        <v>3</v>
      </c>
    </row>
    <row r="547" ht="26.4" customHeight="1" spans="1:20">
      <c r="A547" s="33" t="s">
        <v>378</v>
      </c>
      <c r="B547" s="29"/>
      <c r="C547" s="124" t="s">
        <v>379</v>
      </c>
      <c r="D547" s="29" t="s">
        <v>367</v>
      </c>
      <c r="E547" s="119">
        <v>15</v>
      </c>
      <c r="F547" s="96"/>
      <c r="G547" s="120"/>
      <c r="Q547" s="8">
        <f t="shared" si="35"/>
        <v>1</v>
      </c>
      <c r="R547" s="8">
        <f t="shared" si="36"/>
        <v>1</v>
      </c>
      <c r="S547" s="8">
        <f t="shared" si="37"/>
        <v>1</v>
      </c>
      <c r="T547" s="8">
        <f t="shared" si="38"/>
        <v>3</v>
      </c>
    </row>
    <row r="548" customHeight="1" spans="1:20">
      <c r="A548" s="33"/>
      <c r="B548" s="29"/>
      <c r="C548" s="124"/>
      <c r="D548" s="29"/>
      <c r="E548" s="119"/>
      <c r="F548" s="96"/>
      <c r="G548" s="120"/>
      <c r="Q548" s="8">
        <f t="shared" si="35"/>
        <v>1</v>
      </c>
      <c r="R548" s="8">
        <f t="shared" si="36"/>
        <v>1</v>
      </c>
      <c r="S548" s="8">
        <f t="shared" si="37"/>
        <v>1</v>
      </c>
      <c r="T548" s="8">
        <f t="shared" si="38"/>
        <v>3</v>
      </c>
    </row>
    <row r="549" ht="26.4" customHeight="1" spans="1:20">
      <c r="A549" s="33" t="s">
        <v>380</v>
      </c>
      <c r="B549" s="29"/>
      <c r="C549" s="124" t="s">
        <v>381</v>
      </c>
      <c r="D549" s="29" t="s">
        <v>367</v>
      </c>
      <c r="E549" s="119">
        <v>15</v>
      </c>
      <c r="F549" s="96"/>
      <c r="G549" s="120"/>
      <c r="Q549" s="8">
        <f t="shared" si="35"/>
        <v>1</v>
      </c>
      <c r="R549" s="8">
        <f t="shared" si="36"/>
        <v>1</v>
      </c>
      <c r="S549" s="8">
        <f t="shared" si="37"/>
        <v>1</v>
      </c>
      <c r="T549" s="8">
        <f t="shared" si="38"/>
        <v>3</v>
      </c>
    </row>
    <row r="550" customHeight="1" spans="1:20">
      <c r="A550" s="33"/>
      <c r="B550" s="29"/>
      <c r="C550" s="124"/>
      <c r="D550" s="29"/>
      <c r="E550" s="119"/>
      <c r="F550" s="96"/>
      <c r="G550" s="120"/>
      <c r="Q550" s="8">
        <f t="shared" si="35"/>
        <v>1</v>
      </c>
      <c r="R550" s="8">
        <f t="shared" si="36"/>
        <v>1</v>
      </c>
      <c r="S550" s="8">
        <f t="shared" si="37"/>
        <v>1</v>
      </c>
      <c r="T550" s="8">
        <f t="shared" si="38"/>
        <v>3</v>
      </c>
    </row>
    <row r="551" customHeight="1" spans="1:20">
      <c r="A551" s="33" t="s">
        <v>382</v>
      </c>
      <c r="B551" s="29"/>
      <c r="C551" s="126" t="s">
        <v>383</v>
      </c>
      <c r="D551" s="29"/>
      <c r="E551" s="119"/>
      <c r="F551" s="96"/>
      <c r="G551" s="120"/>
      <c r="Q551" s="8">
        <f t="shared" si="35"/>
        <v>1</v>
      </c>
      <c r="R551" s="8">
        <f t="shared" si="36"/>
        <v>1</v>
      </c>
      <c r="S551" s="8">
        <f t="shared" si="37"/>
        <v>1</v>
      </c>
      <c r="T551" s="8">
        <f t="shared" si="38"/>
        <v>3</v>
      </c>
    </row>
    <row r="552" ht="26.4" customHeight="1" spans="1:20">
      <c r="A552" s="33" t="s">
        <v>384</v>
      </c>
      <c r="B552" s="29"/>
      <c r="C552" s="124" t="s">
        <v>385</v>
      </c>
      <c r="D552" s="29" t="s">
        <v>367</v>
      </c>
      <c r="E552" s="119">
        <v>15</v>
      </c>
      <c r="F552" s="96"/>
      <c r="G552" s="120"/>
      <c r="Q552" s="8">
        <f t="shared" si="35"/>
        <v>1</v>
      </c>
      <c r="R552" s="8">
        <f t="shared" si="36"/>
        <v>1</v>
      </c>
      <c r="S552" s="8">
        <f t="shared" si="37"/>
        <v>1</v>
      </c>
      <c r="T552" s="8">
        <f t="shared" si="38"/>
        <v>3</v>
      </c>
    </row>
    <row r="553" customHeight="1" spans="1:20">
      <c r="A553" s="79"/>
      <c r="B553" s="29"/>
      <c r="C553" s="124"/>
      <c r="D553" s="29"/>
      <c r="E553" s="119"/>
      <c r="F553" s="96"/>
      <c r="G553" s="120"/>
      <c r="Q553" s="8">
        <f t="shared" si="35"/>
        <v>1</v>
      </c>
      <c r="R553" s="8">
        <f t="shared" si="36"/>
        <v>1</v>
      </c>
      <c r="S553" s="8">
        <f t="shared" si="37"/>
        <v>1</v>
      </c>
      <c r="T553" s="8">
        <f t="shared" si="38"/>
        <v>3</v>
      </c>
    </row>
    <row r="554" ht="13.8" customHeight="1" spans="1:20">
      <c r="A554" s="53" t="s">
        <v>100</v>
      </c>
      <c r="B554" s="54"/>
      <c r="C554" s="54"/>
      <c r="D554" s="55"/>
      <c r="E554" s="56"/>
      <c r="F554" s="57"/>
      <c r="G554" s="58"/>
      <c r="Q554" s="8">
        <f t="shared" si="35"/>
        <v>1</v>
      </c>
      <c r="R554" s="8">
        <f t="shared" si="36"/>
        <v>1</v>
      </c>
      <c r="S554" s="8">
        <f t="shared" si="37"/>
        <v>1</v>
      </c>
      <c r="T554" s="8">
        <f t="shared" si="38"/>
        <v>3</v>
      </c>
    </row>
    <row r="555" ht="13.8" customHeight="1" spans="1:20">
      <c r="A555" s="13" t="s">
        <v>2</v>
      </c>
      <c r="B555" s="14" t="s">
        <v>3</v>
      </c>
      <c r="C555" s="15" t="s">
        <v>4</v>
      </c>
      <c r="D555" s="15" t="s">
        <v>5</v>
      </c>
      <c r="E555" s="16" t="s">
        <v>6</v>
      </c>
      <c r="F555" s="17" t="s">
        <v>7</v>
      </c>
      <c r="G555" s="18" t="s">
        <v>8</v>
      </c>
      <c r="Q555" s="8">
        <f t="shared" si="35"/>
        <v>1</v>
      </c>
      <c r="R555" s="8">
        <f t="shared" si="36"/>
        <v>1</v>
      </c>
      <c r="S555" s="8">
        <f t="shared" si="37"/>
        <v>1</v>
      </c>
      <c r="T555" s="8">
        <f t="shared" si="38"/>
        <v>3</v>
      </c>
    </row>
    <row r="556" ht="13.8" customHeight="1" spans="1:20">
      <c r="A556" s="59"/>
      <c r="B556" s="60"/>
      <c r="C556" s="61" t="s">
        <v>101</v>
      </c>
      <c r="D556" s="55"/>
      <c r="E556" s="56"/>
      <c r="F556" s="62"/>
      <c r="G556" s="63"/>
      <c r="Q556" s="8">
        <f t="shared" si="35"/>
        <v>1</v>
      </c>
      <c r="R556" s="8">
        <f t="shared" si="36"/>
        <v>1</v>
      </c>
      <c r="S556" s="8">
        <f t="shared" si="37"/>
        <v>1</v>
      </c>
      <c r="T556" s="8">
        <f t="shared" si="38"/>
        <v>3</v>
      </c>
    </row>
    <row r="557" customHeight="1" spans="1:20">
      <c r="A557" s="43"/>
      <c r="B557" s="88"/>
      <c r="C557" s="128"/>
      <c r="D557" s="128"/>
      <c r="E557" s="128"/>
      <c r="F557" s="69"/>
      <c r="G557" s="129"/>
      <c r="Q557" s="8">
        <f t="shared" si="35"/>
        <v>1</v>
      </c>
      <c r="R557" s="8">
        <f t="shared" si="36"/>
        <v>1</v>
      </c>
      <c r="S557" s="8">
        <f t="shared" si="37"/>
        <v>1</v>
      </c>
      <c r="T557" s="8">
        <f t="shared" si="38"/>
        <v>3</v>
      </c>
    </row>
    <row r="558" ht="26.4" customHeight="1" spans="1:20">
      <c r="A558" s="33" t="s">
        <v>386</v>
      </c>
      <c r="B558" s="29"/>
      <c r="C558" s="124" t="s">
        <v>387</v>
      </c>
      <c r="D558" s="29" t="s">
        <v>367</v>
      </c>
      <c r="E558" s="119">
        <v>15</v>
      </c>
      <c r="F558" s="96"/>
      <c r="G558" s="120"/>
      <c r="Q558" s="8">
        <f t="shared" si="35"/>
        <v>1</v>
      </c>
      <c r="R558" s="8">
        <f t="shared" si="36"/>
        <v>1</v>
      </c>
      <c r="S558" s="8">
        <f t="shared" si="37"/>
        <v>1</v>
      </c>
      <c r="T558" s="8">
        <f t="shared" si="38"/>
        <v>3</v>
      </c>
    </row>
    <row r="559" customHeight="1" spans="1:20">
      <c r="A559" s="33"/>
      <c r="B559" s="29"/>
      <c r="C559" s="126"/>
      <c r="D559" s="29"/>
      <c r="E559" s="119"/>
      <c r="F559" s="96"/>
      <c r="G559" s="120"/>
      <c r="Q559" s="8">
        <f t="shared" si="35"/>
        <v>1</v>
      </c>
      <c r="R559" s="8">
        <f t="shared" si="36"/>
        <v>1</v>
      </c>
      <c r="S559" s="8">
        <f t="shared" si="37"/>
        <v>1</v>
      </c>
      <c r="T559" s="8">
        <f t="shared" si="38"/>
        <v>3</v>
      </c>
    </row>
    <row r="560" customHeight="1" spans="1:20">
      <c r="A560" s="33" t="s">
        <v>388</v>
      </c>
      <c r="B560" s="29"/>
      <c r="C560" s="126" t="s">
        <v>389</v>
      </c>
      <c r="D560" s="29"/>
      <c r="E560" s="119"/>
      <c r="F560" s="96"/>
      <c r="G560" s="120"/>
      <c r="Q560" s="8">
        <f t="shared" si="35"/>
        <v>1</v>
      </c>
      <c r="R560" s="8">
        <f t="shared" si="36"/>
        <v>1</v>
      </c>
      <c r="S560" s="8">
        <f t="shared" si="37"/>
        <v>1</v>
      </c>
      <c r="T560" s="8">
        <f t="shared" si="38"/>
        <v>3</v>
      </c>
    </row>
    <row r="561" ht="15.6" customHeight="1" spans="1:20">
      <c r="A561" s="33" t="s">
        <v>390</v>
      </c>
      <c r="B561" s="29"/>
      <c r="C561" s="124" t="s">
        <v>391</v>
      </c>
      <c r="D561" s="29" t="s">
        <v>367</v>
      </c>
      <c r="E561" s="119">
        <v>15</v>
      </c>
      <c r="F561" s="96"/>
      <c r="G561" s="120"/>
      <c r="Q561" s="8">
        <f t="shared" si="35"/>
        <v>1</v>
      </c>
      <c r="R561" s="8">
        <f t="shared" si="36"/>
        <v>1</v>
      </c>
      <c r="S561" s="8">
        <f t="shared" si="37"/>
        <v>1</v>
      </c>
      <c r="T561" s="8">
        <f t="shared" si="38"/>
        <v>3</v>
      </c>
    </row>
    <row r="562" customHeight="1" spans="1:20">
      <c r="A562" s="33"/>
      <c r="B562" s="29"/>
      <c r="C562" s="124"/>
      <c r="D562" s="29"/>
      <c r="E562" s="119"/>
      <c r="F562" s="96"/>
      <c r="G562" s="120"/>
      <c r="Q562" s="8">
        <f t="shared" si="35"/>
        <v>1</v>
      </c>
      <c r="R562" s="8">
        <f t="shared" si="36"/>
        <v>1</v>
      </c>
      <c r="S562" s="8">
        <f t="shared" si="37"/>
        <v>1</v>
      </c>
      <c r="T562" s="8">
        <f t="shared" si="38"/>
        <v>3</v>
      </c>
    </row>
    <row r="563" ht="15.6" customHeight="1" spans="1:20">
      <c r="A563" s="33" t="s">
        <v>392</v>
      </c>
      <c r="B563" s="29"/>
      <c r="C563" s="124" t="s">
        <v>393</v>
      </c>
      <c r="D563" s="29" t="s">
        <v>367</v>
      </c>
      <c r="E563" s="119">
        <v>15</v>
      </c>
      <c r="F563" s="96"/>
      <c r="G563" s="120"/>
      <c r="Q563" s="8">
        <f t="shared" si="35"/>
        <v>1</v>
      </c>
      <c r="R563" s="8">
        <f t="shared" si="36"/>
        <v>1</v>
      </c>
      <c r="S563" s="8">
        <f t="shared" si="37"/>
        <v>1</v>
      </c>
      <c r="T563" s="8">
        <f t="shared" si="38"/>
        <v>3</v>
      </c>
    </row>
    <row r="564" customHeight="1" spans="1:20">
      <c r="A564" s="33"/>
      <c r="B564" s="29"/>
      <c r="C564" s="123"/>
      <c r="D564" s="29"/>
      <c r="E564" s="119"/>
      <c r="F564" s="96"/>
      <c r="G564" s="120"/>
      <c r="Q564" s="8">
        <f t="shared" si="35"/>
        <v>1</v>
      </c>
      <c r="R564" s="8">
        <f t="shared" si="36"/>
        <v>1</v>
      </c>
      <c r="S564" s="8">
        <f t="shared" si="37"/>
        <v>1</v>
      </c>
      <c r="T564" s="8">
        <f t="shared" si="38"/>
        <v>3</v>
      </c>
    </row>
    <row r="565" ht="14.4" customHeight="1" spans="1:20">
      <c r="A565" s="33" t="s">
        <v>394</v>
      </c>
      <c r="B565" s="130" t="s">
        <v>395</v>
      </c>
      <c r="C565" s="125" t="s">
        <v>396</v>
      </c>
      <c r="D565" s="127"/>
      <c r="E565" s="119"/>
      <c r="F565" s="96"/>
      <c r="G565" s="120"/>
      <c r="Q565" s="8">
        <f t="shared" si="35"/>
        <v>1</v>
      </c>
      <c r="R565" s="8">
        <f t="shared" si="36"/>
        <v>1</v>
      </c>
      <c r="S565" s="8">
        <f t="shared" si="37"/>
        <v>1</v>
      </c>
      <c r="T565" s="8">
        <f t="shared" si="38"/>
        <v>3</v>
      </c>
    </row>
    <row r="566" ht="14.4" customHeight="1" spans="1:20">
      <c r="A566" s="33"/>
      <c r="B566" s="29"/>
      <c r="C566"/>
      <c r="D566" s="131" t="s">
        <v>397</v>
      </c>
      <c r="E566" s="119"/>
      <c r="F566" s="96"/>
      <c r="G566" s="120"/>
      <c r="Q566" s="8">
        <f t="shared" si="35"/>
        <v>1</v>
      </c>
      <c r="R566" s="8">
        <f t="shared" si="36"/>
        <v>1</v>
      </c>
      <c r="S566" s="8">
        <f t="shared" si="37"/>
        <v>1</v>
      </c>
      <c r="T566" s="8">
        <f t="shared" si="38"/>
        <v>3</v>
      </c>
    </row>
    <row r="567" ht="14.4" customHeight="1" spans="1:20">
      <c r="A567" s="33" t="s">
        <v>398</v>
      </c>
      <c r="B567" s="29"/>
      <c r="C567" s="124" t="s">
        <v>399</v>
      </c>
      <c r="D567" s="127"/>
      <c r="E567" s="119"/>
      <c r="F567" s="96"/>
      <c r="G567" s="120"/>
      <c r="Q567" s="8">
        <f t="shared" si="35"/>
        <v>1</v>
      </c>
      <c r="R567" s="8">
        <f t="shared" si="36"/>
        <v>1</v>
      </c>
      <c r="S567" s="8">
        <f t="shared" si="37"/>
        <v>1</v>
      </c>
      <c r="T567" s="8">
        <f t="shared" si="38"/>
        <v>3</v>
      </c>
    </row>
    <row r="568" ht="15.6" customHeight="1" spans="1:20">
      <c r="A568" s="33" t="s">
        <v>400</v>
      </c>
      <c r="B568" s="29"/>
      <c r="C568" s="124" t="s">
        <v>401</v>
      </c>
      <c r="D568" s="132" t="s">
        <v>402</v>
      </c>
      <c r="E568" s="119">
        <v>100</v>
      </c>
      <c r="F568" s="96"/>
      <c r="G568" s="120"/>
      <c r="Q568" s="8">
        <f t="shared" si="35"/>
        <v>1</v>
      </c>
      <c r="R568" s="8">
        <f t="shared" si="36"/>
        <v>1</v>
      </c>
      <c r="S568" s="8">
        <f t="shared" si="37"/>
        <v>1</v>
      </c>
      <c r="T568" s="8">
        <f t="shared" si="38"/>
        <v>3</v>
      </c>
    </row>
    <row r="569" ht="14.4" customHeight="1" spans="1:20">
      <c r="A569" s="33"/>
      <c r="B569" s="29"/>
      <c r="C569" s="124"/>
      <c r="D569" s="127"/>
      <c r="E569" s="122"/>
      <c r="F569" s="96"/>
      <c r="G569" s="120"/>
      <c r="Q569" s="8">
        <f t="shared" si="35"/>
        <v>1</v>
      </c>
      <c r="R569" s="8">
        <f t="shared" si="36"/>
        <v>1</v>
      </c>
      <c r="S569" s="8">
        <f t="shared" si="37"/>
        <v>1</v>
      </c>
      <c r="T569" s="8">
        <f t="shared" si="38"/>
        <v>3</v>
      </c>
    </row>
    <row r="570" ht="15.6" customHeight="1" spans="1:20">
      <c r="A570" s="33" t="s">
        <v>403</v>
      </c>
      <c r="B570" s="29"/>
      <c r="C570" s="124" t="s">
        <v>404</v>
      </c>
      <c r="D570" s="29" t="s">
        <v>367</v>
      </c>
      <c r="E570" s="122">
        <v>100</v>
      </c>
      <c r="F570" s="96"/>
      <c r="G570" s="120"/>
      <c r="Q570" s="8">
        <f t="shared" si="35"/>
        <v>1</v>
      </c>
      <c r="R570" s="8">
        <f t="shared" si="36"/>
        <v>1</v>
      </c>
      <c r="S570" s="8">
        <f t="shared" si="37"/>
        <v>1</v>
      </c>
      <c r="T570" s="8">
        <f t="shared" si="38"/>
        <v>3</v>
      </c>
    </row>
    <row r="571" ht="14.4" customHeight="1" spans="1:20">
      <c r="A571" s="33"/>
      <c r="B571" s="29"/>
      <c r="C571" s="124"/>
      <c r="D571" s="127"/>
      <c r="E571" s="122"/>
      <c r="F571" s="96"/>
      <c r="G571" s="120"/>
      <c r="Q571" s="8">
        <f t="shared" si="35"/>
        <v>1</v>
      </c>
      <c r="R571" s="8">
        <f t="shared" si="36"/>
        <v>1</v>
      </c>
      <c r="S571" s="8">
        <f t="shared" si="37"/>
        <v>1</v>
      </c>
      <c r="T571" s="8">
        <f t="shared" si="38"/>
        <v>3</v>
      </c>
    </row>
    <row r="572" ht="15.6" customHeight="1" spans="1:20">
      <c r="A572" s="33" t="s">
        <v>405</v>
      </c>
      <c r="B572" s="29"/>
      <c r="C572" s="124" t="s">
        <v>406</v>
      </c>
      <c r="D572" s="29" t="s">
        <v>367</v>
      </c>
      <c r="E572" s="122">
        <f>100</f>
        <v>100</v>
      </c>
      <c r="F572" s="96"/>
      <c r="G572" s="120"/>
      <c r="Q572" s="8">
        <f t="shared" si="35"/>
        <v>1</v>
      </c>
      <c r="R572" s="8">
        <f t="shared" si="36"/>
        <v>1</v>
      </c>
      <c r="S572" s="8">
        <f t="shared" si="37"/>
        <v>1</v>
      </c>
      <c r="T572" s="8">
        <f t="shared" si="38"/>
        <v>3</v>
      </c>
    </row>
    <row r="573" ht="14.4" customHeight="1" spans="1:20">
      <c r="A573" s="33"/>
      <c r="B573" s="29"/>
      <c r="C573" s="124"/>
      <c r="D573" s="127"/>
      <c r="E573" s="122"/>
      <c r="F573" s="96"/>
      <c r="G573" s="120"/>
      <c r="Q573" s="8">
        <f t="shared" si="35"/>
        <v>1</v>
      </c>
      <c r="R573" s="8">
        <f t="shared" si="36"/>
        <v>1</v>
      </c>
      <c r="S573" s="8">
        <f t="shared" si="37"/>
        <v>1</v>
      </c>
      <c r="T573" s="8">
        <f t="shared" si="38"/>
        <v>3</v>
      </c>
    </row>
    <row r="574" ht="15.6" customHeight="1" spans="1:20">
      <c r="A574" s="33" t="s">
        <v>407</v>
      </c>
      <c r="B574" s="29"/>
      <c r="C574" s="124" t="s">
        <v>408</v>
      </c>
      <c r="D574" s="29" t="s">
        <v>367</v>
      </c>
      <c r="E574" s="122">
        <v>500</v>
      </c>
      <c r="F574" s="96"/>
      <c r="G574" s="120"/>
      <c r="Q574" s="8">
        <f t="shared" si="35"/>
        <v>1</v>
      </c>
      <c r="R574" s="8">
        <f t="shared" si="36"/>
        <v>1</v>
      </c>
      <c r="S574" s="8">
        <f t="shared" si="37"/>
        <v>1</v>
      </c>
      <c r="T574" s="8">
        <f t="shared" si="38"/>
        <v>3</v>
      </c>
    </row>
    <row r="575" ht="14.4" customHeight="1" spans="1:20">
      <c r="A575" s="33"/>
      <c r="B575" s="29"/>
      <c r="C575" s="124"/>
      <c r="D575" s="127"/>
      <c r="E575" s="122"/>
      <c r="F575" s="96"/>
      <c r="G575" s="120"/>
      <c r="Q575" s="8">
        <f t="shared" si="35"/>
        <v>1</v>
      </c>
      <c r="R575" s="8">
        <f t="shared" si="36"/>
        <v>1</v>
      </c>
      <c r="S575" s="8">
        <f t="shared" si="37"/>
        <v>1</v>
      </c>
      <c r="T575" s="8">
        <f t="shared" si="38"/>
        <v>3</v>
      </c>
    </row>
    <row r="576" ht="14.4" customHeight="1" spans="1:20">
      <c r="A576" s="33" t="s">
        <v>409</v>
      </c>
      <c r="B576" s="29"/>
      <c r="C576" s="124" t="s">
        <v>410</v>
      </c>
      <c r="D576" s="133" t="s">
        <v>314</v>
      </c>
      <c r="E576" s="122">
        <v>500</v>
      </c>
      <c r="F576" s="96"/>
      <c r="G576" s="120"/>
      <c r="Q576" s="8">
        <f t="shared" si="35"/>
        <v>1</v>
      </c>
      <c r="R576" s="8">
        <f t="shared" si="36"/>
        <v>1</v>
      </c>
      <c r="S576" s="8">
        <f t="shared" si="37"/>
        <v>1</v>
      </c>
      <c r="T576" s="8">
        <f t="shared" si="38"/>
        <v>3</v>
      </c>
    </row>
    <row r="577" ht="14.4" customHeight="1" spans="1:20">
      <c r="A577" s="33"/>
      <c r="B577" s="29"/>
      <c r="C577" s="124"/>
      <c r="D577" s="127"/>
      <c r="E577" s="122"/>
      <c r="F577" s="96"/>
      <c r="G577" s="120"/>
      <c r="Q577" s="8">
        <f t="shared" si="35"/>
        <v>1</v>
      </c>
      <c r="R577" s="8">
        <f t="shared" si="36"/>
        <v>1</v>
      </c>
      <c r="S577" s="8">
        <f t="shared" si="37"/>
        <v>1</v>
      </c>
      <c r="T577" s="8">
        <f t="shared" si="38"/>
        <v>3</v>
      </c>
    </row>
    <row r="578" ht="14.4" customHeight="1" spans="1:20">
      <c r="A578" s="33" t="s">
        <v>411</v>
      </c>
      <c r="B578" s="29"/>
      <c r="C578" s="124" t="s">
        <v>412</v>
      </c>
      <c r="D578" s="127"/>
      <c r="E578" s="122"/>
      <c r="F578" s="96"/>
      <c r="G578" s="120"/>
      <c r="Q578" s="8">
        <f t="shared" si="35"/>
        <v>1</v>
      </c>
      <c r="R578" s="8">
        <f t="shared" si="36"/>
        <v>1</v>
      </c>
      <c r="S578" s="8">
        <f t="shared" si="37"/>
        <v>1</v>
      </c>
      <c r="T578" s="8">
        <f t="shared" si="38"/>
        <v>3</v>
      </c>
    </row>
    <row r="579" ht="14.4" customHeight="1" spans="1:20">
      <c r="A579" s="33"/>
      <c r="B579" s="29"/>
      <c r="C579" s="124"/>
      <c r="D579" s="127"/>
      <c r="E579" s="122"/>
      <c r="F579" s="96"/>
      <c r="G579" s="120"/>
      <c r="Q579" s="8">
        <f t="shared" si="35"/>
        <v>1</v>
      </c>
      <c r="R579" s="8">
        <f t="shared" si="36"/>
        <v>1</v>
      </c>
      <c r="S579" s="8">
        <f t="shared" si="37"/>
        <v>1</v>
      </c>
      <c r="T579" s="8">
        <f t="shared" si="38"/>
        <v>3</v>
      </c>
    </row>
    <row r="580" ht="15.6" customHeight="1" spans="1:20">
      <c r="A580" s="33" t="s">
        <v>413</v>
      </c>
      <c r="B580" s="29"/>
      <c r="C580" s="124" t="s">
        <v>391</v>
      </c>
      <c r="D580" s="29" t="s">
        <v>367</v>
      </c>
      <c r="E580" s="122">
        <v>100</v>
      </c>
      <c r="F580" s="96"/>
      <c r="G580" s="120"/>
      <c r="Q580" s="8">
        <f t="shared" si="35"/>
        <v>1</v>
      </c>
      <c r="R580" s="8">
        <f t="shared" si="36"/>
        <v>1</v>
      </c>
      <c r="S580" s="8">
        <f t="shared" si="37"/>
        <v>1</v>
      </c>
      <c r="T580" s="8">
        <f t="shared" si="38"/>
        <v>3</v>
      </c>
    </row>
    <row r="581" ht="14.4" customHeight="1" spans="1:20">
      <c r="A581" s="33"/>
      <c r="B581" s="29"/>
      <c r="C581" s="124"/>
      <c r="D581" s="127"/>
      <c r="E581" s="119"/>
      <c r="F581" s="96"/>
      <c r="G581" s="120"/>
      <c r="Q581" s="8">
        <f t="shared" si="35"/>
        <v>1</v>
      </c>
      <c r="R581" s="8">
        <f t="shared" si="36"/>
        <v>1</v>
      </c>
      <c r="S581" s="8">
        <f t="shared" si="37"/>
        <v>1</v>
      </c>
      <c r="T581" s="8">
        <f t="shared" si="38"/>
        <v>3</v>
      </c>
    </row>
    <row r="582" ht="39.6" customHeight="1" spans="1:20">
      <c r="A582" s="33" t="s">
        <v>414</v>
      </c>
      <c r="B582" s="29"/>
      <c r="C582" s="124" t="s">
        <v>415</v>
      </c>
      <c r="D582" s="127"/>
      <c r="E582" s="119"/>
      <c r="F582" s="96"/>
      <c r="G582" s="120"/>
      <c r="Q582" s="8">
        <f t="shared" si="35"/>
        <v>1</v>
      </c>
      <c r="R582" s="8">
        <f t="shared" si="36"/>
        <v>1</v>
      </c>
      <c r="S582" s="8">
        <f t="shared" si="37"/>
        <v>1</v>
      </c>
      <c r="T582" s="8">
        <f t="shared" si="38"/>
        <v>3</v>
      </c>
    </row>
    <row r="583" ht="14.4" customHeight="1" spans="1:20">
      <c r="A583" s="33"/>
      <c r="B583" s="29"/>
      <c r="C583" s="124"/>
      <c r="D583" s="127"/>
      <c r="E583" s="119"/>
      <c r="F583" s="96"/>
      <c r="G583" s="120"/>
      <c r="Q583" s="8">
        <f t="shared" si="35"/>
        <v>1</v>
      </c>
      <c r="R583" s="8">
        <f t="shared" si="36"/>
        <v>1</v>
      </c>
      <c r="S583" s="8">
        <f t="shared" si="37"/>
        <v>1</v>
      </c>
      <c r="T583" s="8">
        <f t="shared" si="38"/>
        <v>3</v>
      </c>
    </row>
    <row r="584" ht="15.6" customHeight="1" spans="1:20">
      <c r="A584" s="33" t="s">
        <v>416</v>
      </c>
      <c r="B584" s="29"/>
      <c r="C584" s="124" t="s">
        <v>417</v>
      </c>
      <c r="D584" s="29" t="s">
        <v>367</v>
      </c>
      <c r="E584" s="134">
        <v>100</v>
      </c>
      <c r="F584" s="96"/>
      <c r="G584" s="120"/>
      <c r="Q584" s="8">
        <f t="shared" si="35"/>
        <v>1</v>
      </c>
      <c r="R584" s="8">
        <f t="shared" si="36"/>
        <v>1</v>
      </c>
      <c r="S584" s="8">
        <f t="shared" si="37"/>
        <v>1</v>
      </c>
      <c r="T584" s="8">
        <f t="shared" si="38"/>
        <v>3</v>
      </c>
    </row>
    <row r="585" ht="14.4" customHeight="1" spans="1:20">
      <c r="A585" s="33"/>
      <c r="B585" s="29"/>
      <c r="C585" s="124"/>
      <c r="D585" s="127"/>
      <c r="E585" s="135"/>
      <c r="F585" s="96"/>
      <c r="G585" s="120"/>
      <c r="Q585" s="8">
        <f t="shared" si="35"/>
        <v>1</v>
      </c>
      <c r="R585" s="8">
        <f t="shared" si="36"/>
        <v>1</v>
      </c>
      <c r="S585" s="8">
        <f t="shared" si="37"/>
        <v>1</v>
      </c>
      <c r="T585" s="8">
        <f t="shared" si="38"/>
        <v>3</v>
      </c>
    </row>
    <row r="586" ht="15.6" customHeight="1" spans="1:20">
      <c r="A586" s="33" t="s">
        <v>418</v>
      </c>
      <c r="B586" s="29"/>
      <c r="C586" s="124" t="s">
        <v>419</v>
      </c>
      <c r="D586" s="29" t="s">
        <v>367</v>
      </c>
      <c r="E586" s="135">
        <v>50</v>
      </c>
      <c r="F586" s="96"/>
      <c r="G586" s="120"/>
      <c r="Q586" s="8">
        <f t="shared" si="35"/>
        <v>1</v>
      </c>
      <c r="R586" s="8">
        <f t="shared" si="36"/>
        <v>1</v>
      </c>
      <c r="S586" s="8">
        <f t="shared" si="37"/>
        <v>1</v>
      </c>
      <c r="T586" s="8">
        <f t="shared" si="38"/>
        <v>3</v>
      </c>
    </row>
    <row r="587" ht="14.4" customHeight="1" spans="1:20">
      <c r="A587" s="33"/>
      <c r="B587" s="29"/>
      <c r="C587" s="124"/>
      <c r="D587" s="127"/>
      <c r="E587" s="135"/>
      <c r="F587" s="96"/>
      <c r="G587" s="120"/>
      <c r="Q587" s="8">
        <f t="shared" si="35"/>
        <v>1</v>
      </c>
      <c r="R587" s="8">
        <f t="shared" si="36"/>
        <v>1</v>
      </c>
      <c r="S587" s="8">
        <f t="shared" si="37"/>
        <v>1</v>
      </c>
      <c r="T587" s="8">
        <f t="shared" si="38"/>
        <v>3</v>
      </c>
    </row>
    <row r="588" ht="26.4" customHeight="1" spans="1:20">
      <c r="A588" s="33" t="s">
        <v>420</v>
      </c>
      <c r="B588" s="29"/>
      <c r="C588" s="124" t="s">
        <v>421</v>
      </c>
      <c r="D588" s="29" t="s">
        <v>367</v>
      </c>
      <c r="E588" s="135">
        <v>10</v>
      </c>
      <c r="F588" s="96"/>
      <c r="G588" s="120"/>
      <c r="Q588" s="8">
        <f t="shared" si="35"/>
        <v>1</v>
      </c>
      <c r="R588" s="8">
        <f t="shared" si="36"/>
        <v>1</v>
      </c>
      <c r="S588" s="8">
        <f t="shared" si="37"/>
        <v>1</v>
      </c>
      <c r="T588" s="8">
        <f t="shared" si="38"/>
        <v>3</v>
      </c>
    </row>
    <row r="589" ht="14.4" customHeight="1" spans="1:20">
      <c r="A589" s="33"/>
      <c r="B589" s="29"/>
      <c r="C589" s="124"/>
      <c r="D589" s="127"/>
      <c r="E589" s="135"/>
      <c r="F589" s="96"/>
      <c r="G589" s="120"/>
      <c r="Q589" s="8">
        <f t="shared" si="35"/>
        <v>1</v>
      </c>
      <c r="R589" s="8">
        <f t="shared" si="36"/>
        <v>1</v>
      </c>
      <c r="S589" s="8">
        <f t="shared" si="37"/>
        <v>1</v>
      </c>
      <c r="T589" s="8">
        <f t="shared" si="38"/>
        <v>3</v>
      </c>
    </row>
    <row r="590" ht="39.6" customHeight="1" spans="1:20">
      <c r="A590" s="33" t="s">
        <v>422</v>
      </c>
      <c r="B590" s="29"/>
      <c r="C590" s="124" t="s">
        <v>423</v>
      </c>
      <c r="D590" s="29" t="s">
        <v>367</v>
      </c>
      <c r="E590" s="135">
        <v>100</v>
      </c>
      <c r="F590" s="96"/>
      <c r="G590" s="120"/>
      <c r="Q590" s="8">
        <f t="shared" si="35"/>
        <v>1</v>
      </c>
      <c r="R590" s="8">
        <f t="shared" si="36"/>
        <v>1</v>
      </c>
      <c r="S590" s="8">
        <f t="shared" si="37"/>
        <v>1</v>
      </c>
      <c r="T590" s="8">
        <f t="shared" si="38"/>
        <v>3</v>
      </c>
    </row>
    <row r="591" ht="14.4" customHeight="1" spans="1:20">
      <c r="A591" s="33"/>
      <c r="B591" s="29"/>
      <c r="C591" s="124"/>
      <c r="D591" s="127"/>
      <c r="E591" s="135"/>
      <c r="F591" s="96"/>
      <c r="G591" s="120"/>
      <c r="Q591" s="8">
        <f t="shared" si="35"/>
        <v>1</v>
      </c>
      <c r="R591" s="8">
        <f t="shared" si="36"/>
        <v>1</v>
      </c>
      <c r="S591" s="8">
        <f t="shared" si="37"/>
        <v>1</v>
      </c>
      <c r="T591" s="8">
        <f t="shared" si="38"/>
        <v>3</v>
      </c>
    </row>
    <row r="592" ht="15.6" customHeight="1" spans="1:20">
      <c r="A592" s="33" t="s">
        <v>424</v>
      </c>
      <c r="B592" s="29"/>
      <c r="C592" s="124" t="s">
        <v>425</v>
      </c>
      <c r="D592" s="29" t="s">
        <v>367</v>
      </c>
      <c r="E592" s="135">
        <v>100</v>
      </c>
      <c r="F592" s="96"/>
      <c r="G592" s="120"/>
      <c r="Q592" s="8">
        <f t="shared" si="35"/>
        <v>1</v>
      </c>
      <c r="R592" s="8">
        <f t="shared" si="36"/>
        <v>1</v>
      </c>
      <c r="S592" s="8">
        <f t="shared" si="37"/>
        <v>1</v>
      </c>
      <c r="T592" s="8">
        <f t="shared" si="38"/>
        <v>3</v>
      </c>
    </row>
    <row r="593" ht="14.4" customHeight="1" spans="1:20">
      <c r="A593" s="33"/>
      <c r="B593" s="29"/>
      <c r="C593" s="124"/>
      <c r="D593" s="127"/>
      <c r="E593" s="135"/>
      <c r="F593" s="96"/>
      <c r="G593" s="120"/>
      <c r="Q593" s="8">
        <f t="shared" si="35"/>
        <v>1</v>
      </c>
      <c r="R593" s="8">
        <f t="shared" si="36"/>
        <v>1</v>
      </c>
      <c r="S593" s="8">
        <f t="shared" si="37"/>
        <v>1</v>
      </c>
      <c r="T593" s="8">
        <f t="shared" si="38"/>
        <v>3</v>
      </c>
    </row>
    <row r="594" ht="15.6" customHeight="1" spans="1:20">
      <c r="A594" s="33" t="s">
        <v>426</v>
      </c>
      <c r="B594" s="29"/>
      <c r="C594" s="124" t="s">
        <v>427</v>
      </c>
      <c r="D594" s="29" t="s">
        <v>367</v>
      </c>
      <c r="E594" s="135">
        <v>100</v>
      </c>
      <c r="F594" s="96"/>
      <c r="G594" s="120"/>
      <c r="Q594" s="8">
        <f t="shared" ref="Q594:Q657" si="39">IF(K594="No comment",0,1)</f>
        <v>1</v>
      </c>
      <c r="R594" s="8">
        <f t="shared" ref="R594:R657" si="40">IF(L594="No comment",0,1)</f>
        <v>1</v>
      </c>
      <c r="S594" s="8">
        <f t="shared" ref="S594:S657" si="41">IF(M594="No comment",0,1)</f>
        <v>1</v>
      </c>
      <c r="T594" s="8">
        <f t="shared" ref="T594:T657" si="42">SUM(N594:S594)</f>
        <v>3</v>
      </c>
    </row>
    <row r="595" ht="14.4" customHeight="1" spans="1:20">
      <c r="A595" s="33"/>
      <c r="B595" s="29"/>
      <c r="C595" s="124"/>
      <c r="D595" s="127"/>
      <c r="E595" s="135"/>
      <c r="F595" s="96"/>
      <c r="G595" s="120"/>
      <c r="Q595" s="8">
        <f t="shared" si="39"/>
        <v>1</v>
      </c>
      <c r="R595" s="8">
        <f t="shared" si="40"/>
        <v>1</v>
      </c>
      <c r="S595" s="8">
        <f t="shared" si="41"/>
        <v>1</v>
      </c>
      <c r="T595" s="8">
        <f t="shared" si="42"/>
        <v>3</v>
      </c>
    </row>
    <row r="596" ht="15.6" customHeight="1" spans="1:20">
      <c r="A596" s="33" t="s">
        <v>428</v>
      </c>
      <c r="B596" s="29"/>
      <c r="C596" s="124" t="s">
        <v>429</v>
      </c>
      <c r="D596" s="29" t="s">
        <v>367</v>
      </c>
      <c r="E596" s="135">
        <v>2000</v>
      </c>
      <c r="F596" s="96"/>
      <c r="G596" s="120"/>
      <c r="Q596" s="8">
        <f t="shared" si="39"/>
        <v>1</v>
      </c>
      <c r="R596" s="8">
        <f t="shared" si="40"/>
        <v>1</v>
      </c>
      <c r="S596" s="8">
        <f t="shared" si="41"/>
        <v>1</v>
      </c>
      <c r="T596" s="8">
        <f t="shared" si="42"/>
        <v>3</v>
      </c>
    </row>
    <row r="597" customHeight="1" spans="1:20">
      <c r="A597" s="33"/>
      <c r="B597" s="29"/>
      <c r="C597" s="124"/>
      <c r="D597" s="29"/>
      <c r="E597" s="135"/>
      <c r="F597" s="96"/>
      <c r="G597" s="120"/>
      <c r="Q597" s="8">
        <f t="shared" si="39"/>
        <v>1</v>
      </c>
      <c r="R597" s="8">
        <f t="shared" si="40"/>
        <v>1</v>
      </c>
      <c r="S597" s="8">
        <f t="shared" si="41"/>
        <v>1</v>
      </c>
      <c r="T597" s="8">
        <f t="shared" si="42"/>
        <v>3</v>
      </c>
    </row>
    <row r="598" ht="26.4" customHeight="1" spans="1:20">
      <c r="A598" s="33" t="s">
        <v>430</v>
      </c>
      <c r="B598" s="29"/>
      <c r="C598" s="131" t="s">
        <v>431</v>
      </c>
      <c r="D598" s="127" t="s">
        <v>402</v>
      </c>
      <c r="E598" s="136">
        <v>50</v>
      </c>
      <c r="F598" s="96"/>
      <c r="G598" s="120"/>
      <c r="Q598" s="8">
        <f t="shared" si="39"/>
        <v>1</v>
      </c>
      <c r="R598" s="8">
        <f t="shared" si="40"/>
        <v>1</v>
      </c>
      <c r="S598" s="8">
        <f t="shared" si="41"/>
        <v>1</v>
      </c>
      <c r="T598" s="8">
        <f t="shared" si="42"/>
        <v>3</v>
      </c>
    </row>
    <row r="599" ht="14.4" customHeight="1" spans="1:20">
      <c r="A599" s="43"/>
      <c r="B599" s="44"/>
      <c r="C599" s="43"/>
      <c r="D599" s="127"/>
      <c r="E599" s="137"/>
      <c r="F599" s="137"/>
      <c r="G599" s="120"/>
      <c r="Q599" s="8">
        <f t="shared" si="39"/>
        <v>1</v>
      </c>
      <c r="R599" s="8">
        <f t="shared" si="40"/>
        <v>1</v>
      </c>
      <c r="S599" s="8">
        <f t="shared" si="41"/>
        <v>1</v>
      </c>
      <c r="T599" s="8">
        <f t="shared" si="42"/>
        <v>3</v>
      </c>
    </row>
    <row r="600" ht="26.4" customHeight="1" spans="1:20">
      <c r="A600" s="33" t="s">
        <v>428</v>
      </c>
      <c r="B600" s="29"/>
      <c r="C600" s="131" t="s">
        <v>432</v>
      </c>
      <c r="D600" t="s">
        <v>314</v>
      </c>
      <c r="E600" s="122">
        <v>20</v>
      </c>
      <c r="F600" s="96"/>
      <c r="G600" s="120"/>
      <c r="Q600" s="8">
        <f t="shared" si="39"/>
        <v>1</v>
      </c>
      <c r="R600" s="8">
        <f t="shared" si="40"/>
        <v>1</v>
      </c>
      <c r="S600" s="8">
        <f t="shared" si="41"/>
        <v>1</v>
      </c>
      <c r="T600" s="8">
        <f t="shared" si="42"/>
        <v>3</v>
      </c>
    </row>
    <row r="601" customHeight="1" spans="1:20">
      <c r="A601" s="33"/>
      <c r="B601" s="29"/>
      <c r="C601" s="123"/>
      <c r="D601" s="29"/>
      <c r="E601" s="122"/>
      <c r="F601" s="96"/>
      <c r="G601" s="120"/>
      <c r="Q601" s="8">
        <f t="shared" si="39"/>
        <v>1</v>
      </c>
      <c r="R601" s="8">
        <f t="shared" si="40"/>
        <v>1</v>
      </c>
      <c r="S601" s="8">
        <f t="shared" si="41"/>
        <v>1</v>
      </c>
      <c r="T601" s="8">
        <f t="shared" si="42"/>
        <v>3</v>
      </c>
    </row>
    <row r="602" ht="26.4" customHeight="1" spans="1:20">
      <c r="A602" s="403" t="s">
        <v>433</v>
      </c>
      <c r="B602" s="138" t="s">
        <v>434</v>
      </c>
      <c r="C602" s="139" t="s">
        <v>435</v>
      </c>
      <c r="D602" s="29"/>
      <c r="E602" s="122"/>
      <c r="F602" s="96"/>
      <c r="G602" s="120"/>
      <c r="Q602" s="8">
        <f t="shared" si="39"/>
        <v>1</v>
      </c>
      <c r="R602" s="8">
        <f t="shared" si="40"/>
        <v>1</v>
      </c>
      <c r="S602" s="8">
        <f t="shared" si="41"/>
        <v>1</v>
      </c>
      <c r="T602" s="8">
        <f t="shared" si="42"/>
        <v>3</v>
      </c>
    </row>
    <row r="603" customHeight="1" spans="1:20">
      <c r="A603" s="33" t="s">
        <v>436</v>
      </c>
      <c r="B603" s="29"/>
      <c r="C603" s="124" t="s">
        <v>437</v>
      </c>
      <c r="D603" s="29"/>
      <c r="E603" s="122"/>
      <c r="F603" s="96"/>
      <c r="G603" s="120"/>
      <c r="Q603" s="8">
        <f t="shared" si="39"/>
        <v>1</v>
      </c>
      <c r="R603" s="8">
        <f t="shared" si="40"/>
        <v>1</v>
      </c>
      <c r="S603" s="8">
        <f t="shared" si="41"/>
        <v>1</v>
      </c>
      <c r="T603" s="8">
        <f t="shared" si="42"/>
        <v>3</v>
      </c>
    </row>
    <row r="604" ht="15.6" customHeight="1" spans="1:20">
      <c r="A604" s="33" t="s">
        <v>438</v>
      </c>
      <c r="B604" s="29"/>
      <c r="C604" s="124" t="s">
        <v>439</v>
      </c>
      <c r="D604" s="29" t="s">
        <v>367</v>
      </c>
      <c r="E604" s="122">
        <v>100</v>
      </c>
      <c r="F604" s="96"/>
      <c r="G604" s="120"/>
      <c r="Q604" s="8">
        <f t="shared" si="39"/>
        <v>1</v>
      </c>
      <c r="R604" s="8">
        <f t="shared" si="40"/>
        <v>1</v>
      </c>
      <c r="S604" s="8">
        <f t="shared" si="41"/>
        <v>1</v>
      </c>
      <c r="T604" s="8">
        <f t="shared" si="42"/>
        <v>3</v>
      </c>
    </row>
    <row r="605" customHeight="1" spans="1:20">
      <c r="A605" s="33"/>
      <c r="B605" s="29"/>
      <c r="C605" s="124"/>
      <c r="D605" s="29"/>
      <c r="E605" s="122"/>
      <c r="F605" s="96"/>
      <c r="G605" s="120"/>
      <c r="Q605" s="8">
        <f t="shared" si="39"/>
        <v>1</v>
      </c>
      <c r="R605" s="8">
        <f t="shared" si="40"/>
        <v>1</v>
      </c>
      <c r="S605" s="8">
        <f t="shared" si="41"/>
        <v>1</v>
      </c>
      <c r="T605" s="8">
        <f t="shared" si="42"/>
        <v>3</v>
      </c>
    </row>
    <row r="606" ht="15.6" customHeight="1" spans="1:20">
      <c r="A606" s="33" t="s">
        <v>440</v>
      </c>
      <c r="B606" s="29"/>
      <c r="C606" s="124" t="s">
        <v>441</v>
      </c>
      <c r="D606" s="29" t="s">
        <v>367</v>
      </c>
      <c r="E606" s="122">
        <v>100</v>
      </c>
      <c r="F606" s="96"/>
      <c r="G606" s="120"/>
      <c r="Q606" s="8">
        <f t="shared" si="39"/>
        <v>1</v>
      </c>
      <c r="R606" s="8">
        <f t="shared" si="40"/>
        <v>1</v>
      </c>
      <c r="S606" s="8">
        <f t="shared" si="41"/>
        <v>1</v>
      </c>
      <c r="T606" s="8">
        <f t="shared" si="42"/>
        <v>3</v>
      </c>
    </row>
    <row r="607" customHeight="1" spans="1:20">
      <c r="A607" s="33"/>
      <c r="B607" s="29"/>
      <c r="C607" s="124"/>
      <c r="D607" s="29"/>
      <c r="E607" s="122"/>
      <c r="F607" s="96"/>
      <c r="G607" s="120"/>
      <c r="Q607" s="8">
        <f t="shared" si="39"/>
        <v>1</v>
      </c>
      <c r="R607" s="8">
        <f t="shared" si="40"/>
        <v>1</v>
      </c>
      <c r="S607" s="8">
        <f t="shared" si="41"/>
        <v>1</v>
      </c>
      <c r="T607" s="8">
        <f t="shared" si="42"/>
        <v>3</v>
      </c>
    </row>
    <row r="608" ht="15.6" customHeight="1" spans="1:20">
      <c r="A608" s="33" t="s">
        <v>442</v>
      </c>
      <c r="B608" s="29"/>
      <c r="C608" s="124" t="s">
        <v>443</v>
      </c>
      <c r="D608" s="29" t="s">
        <v>367</v>
      </c>
      <c r="E608" s="122">
        <v>100</v>
      </c>
      <c r="F608" s="96"/>
      <c r="G608" s="120"/>
      <c r="Q608" s="8">
        <f t="shared" si="39"/>
        <v>1</v>
      </c>
      <c r="R608" s="8">
        <f t="shared" si="40"/>
        <v>1</v>
      </c>
      <c r="S608" s="8">
        <f t="shared" si="41"/>
        <v>1</v>
      </c>
      <c r="T608" s="8">
        <f t="shared" si="42"/>
        <v>3</v>
      </c>
    </row>
    <row r="609" customHeight="1" spans="1:20">
      <c r="A609" s="33"/>
      <c r="B609" s="29"/>
      <c r="C609" s="126"/>
      <c r="D609" s="29"/>
      <c r="E609" s="122"/>
      <c r="F609" s="96"/>
      <c r="G609" s="120"/>
      <c r="Q609" s="8">
        <f t="shared" si="39"/>
        <v>1</v>
      </c>
      <c r="R609" s="8">
        <f t="shared" si="40"/>
        <v>1</v>
      </c>
      <c r="S609" s="8">
        <f t="shared" si="41"/>
        <v>1</v>
      </c>
      <c r="T609" s="8">
        <f t="shared" si="42"/>
        <v>3</v>
      </c>
    </row>
    <row r="610" customHeight="1" spans="1:20">
      <c r="A610" s="33" t="s">
        <v>444</v>
      </c>
      <c r="B610" s="29"/>
      <c r="C610" s="124" t="s">
        <v>445</v>
      </c>
      <c r="D610" s="29"/>
      <c r="E610" s="122"/>
      <c r="F610" s="96"/>
      <c r="G610" s="120"/>
      <c r="Q610" s="8">
        <f t="shared" si="39"/>
        <v>1</v>
      </c>
      <c r="R610" s="8">
        <f t="shared" si="40"/>
        <v>1</v>
      </c>
      <c r="S610" s="8">
        <f t="shared" si="41"/>
        <v>1</v>
      </c>
      <c r="T610" s="8">
        <f t="shared" si="42"/>
        <v>3</v>
      </c>
    </row>
    <row r="611" ht="15.6" customHeight="1" spans="1:20">
      <c r="A611" s="33" t="s">
        <v>446</v>
      </c>
      <c r="B611" s="29"/>
      <c r="C611" s="140" t="s">
        <v>447</v>
      </c>
      <c r="D611" s="29" t="s">
        <v>367</v>
      </c>
      <c r="E611" s="122">
        <v>100</v>
      </c>
      <c r="F611" s="96"/>
      <c r="G611" s="120"/>
      <c r="Q611" s="8">
        <f t="shared" si="39"/>
        <v>1</v>
      </c>
      <c r="R611" s="8">
        <f t="shared" si="40"/>
        <v>1</v>
      </c>
      <c r="S611" s="8">
        <f t="shared" si="41"/>
        <v>1</v>
      </c>
      <c r="T611" s="8">
        <f t="shared" si="42"/>
        <v>3</v>
      </c>
    </row>
    <row r="612" customHeight="1" spans="1:20">
      <c r="A612" s="33"/>
      <c r="B612" s="29"/>
      <c r="C612" s="140"/>
      <c r="D612" s="29"/>
      <c r="E612" s="122"/>
      <c r="F612" s="96"/>
      <c r="G612" s="120"/>
      <c r="Q612" s="8">
        <f t="shared" si="39"/>
        <v>1</v>
      </c>
      <c r="R612" s="8">
        <f t="shared" si="40"/>
        <v>1</v>
      </c>
      <c r="S612" s="8">
        <f t="shared" si="41"/>
        <v>1</v>
      </c>
      <c r="T612" s="8">
        <f t="shared" si="42"/>
        <v>3</v>
      </c>
    </row>
    <row r="613" ht="15.6" customHeight="1" spans="1:20">
      <c r="A613" s="33" t="s">
        <v>448</v>
      </c>
      <c r="B613" s="29"/>
      <c r="C613" s="140" t="s">
        <v>449</v>
      </c>
      <c r="D613" s="29" t="s">
        <v>367</v>
      </c>
      <c r="E613" s="122">
        <v>100</v>
      </c>
      <c r="F613" s="96"/>
      <c r="G613" s="120"/>
      <c r="Q613" s="8">
        <f t="shared" si="39"/>
        <v>1</v>
      </c>
      <c r="R613" s="8">
        <f t="shared" si="40"/>
        <v>1</v>
      </c>
      <c r="S613" s="8">
        <f t="shared" si="41"/>
        <v>1</v>
      </c>
      <c r="T613" s="8">
        <f t="shared" si="42"/>
        <v>3</v>
      </c>
    </row>
    <row r="614" customHeight="1" spans="1:20">
      <c r="A614" s="33"/>
      <c r="B614" s="29"/>
      <c r="C614" s="140"/>
      <c r="D614" s="29"/>
      <c r="E614" s="122"/>
      <c r="F614" s="96"/>
      <c r="G614" s="120"/>
      <c r="Q614" s="8">
        <f t="shared" si="39"/>
        <v>1</v>
      </c>
      <c r="R614" s="8">
        <f t="shared" si="40"/>
        <v>1</v>
      </c>
      <c r="S614" s="8">
        <f t="shared" si="41"/>
        <v>1</v>
      </c>
      <c r="T614" s="8">
        <f t="shared" si="42"/>
        <v>3</v>
      </c>
    </row>
    <row r="615" ht="15.6" customHeight="1" spans="1:20">
      <c r="A615" s="33" t="s">
        <v>450</v>
      </c>
      <c r="B615" s="29"/>
      <c r="C615" s="140" t="s">
        <v>451</v>
      </c>
      <c r="D615" s="29" t="s">
        <v>367</v>
      </c>
      <c r="E615" s="122">
        <v>100</v>
      </c>
      <c r="F615" s="96"/>
      <c r="G615" s="120"/>
      <c r="Q615" s="8">
        <f t="shared" si="39"/>
        <v>1</v>
      </c>
      <c r="R615" s="8">
        <f t="shared" si="40"/>
        <v>1</v>
      </c>
      <c r="S615" s="8">
        <f t="shared" si="41"/>
        <v>1</v>
      </c>
      <c r="T615" s="8">
        <f t="shared" si="42"/>
        <v>3</v>
      </c>
    </row>
    <row r="616" customHeight="1" spans="1:20">
      <c r="A616" s="33"/>
      <c r="B616" s="29"/>
      <c r="C616" s="140"/>
      <c r="D616" s="29"/>
      <c r="E616" s="122"/>
      <c r="F616" s="96"/>
      <c r="G616" s="120"/>
      <c r="Q616" s="8">
        <f t="shared" si="39"/>
        <v>1</v>
      </c>
      <c r="R616" s="8">
        <f t="shared" si="40"/>
        <v>1</v>
      </c>
      <c r="S616" s="8">
        <f t="shared" si="41"/>
        <v>1</v>
      </c>
      <c r="T616" s="8">
        <f t="shared" si="42"/>
        <v>3</v>
      </c>
    </row>
    <row r="617" ht="15.6" customHeight="1" spans="1:20">
      <c r="A617" s="33" t="s">
        <v>452</v>
      </c>
      <c r="B617" s="29"/>
      <c r="C617" s="124" t="s">
        <v>453</v>
      </c>
      <c r="D617" s="29" t="s">
        <v>367</v>
      </c>
      <c r="E617" s="122">
        <v>100</v>
      </c>
      <c r="F617" s="96"/>
      <c r="G617" s="120"/>
      <c r="Q617" s="8">
        <f t="shared" si="39"/>
        <v>1</v>
      </c>
      <c r="R617" s="8">
        <f t="shared" si="40"/>
        <v>1</v>
      </c>
      <c r="S617" s="8">
        <f t="shared" si="41"/>
        <v>1</v>
      </c>
      <c r="T617" s="8">
        <f t="shared" si="42"/>
        <v>3</v>
      </c>
    </row>
    <row r="618" customHeight="1" spans="1:20">
      <c r="A618" s="33"/>
      <c r="B618" s="29"/>
      <c r="C618" s="124"/>
      <c r="D618" s="29"/>
      <c r="E618" s="122"/>
      <c r="F618" s="96"/>
      <c r="G618" s="120"/>
      <c r="Q618" s="8">
        <f t="shared" si="39"/>
        <v>1</v>
      </c>
      <c r="R618" s="8">
        <f t="shared" si="40"/>
        <v>1</v>
      </c>
      <c r="S618" s="8">
        <f t="shared" si="41"/>
        <v>1</v>
      </c>
      <c r="T618" s="8">
        <f t="shared" si="42"/>
        <v>3</v>
      </c>
    </row>
    <row r="619" customHeight="1" spans="1:20">
      <c r="A619" s="33"/>
      <c r="B619" s="29"/>
      <c r="C619" s="124"/>
      <c r="D619" s="29"/>
      <c r="E619" s="122"/>
      <c r="F619" s="96"/>
      <c r="G619" s="120"/>
      <c r="Q619" s="8">
        <f t="shared" si="39"/>
        <v>1</v>
      </c>
      <c r="R619" s="8">
        <f t="shared" si="40"/>
        <v>1</v>
      </c>
      <c r="S619" s="8">
        <f t="shared" si="41"/>
        <v>1</v>
      </c>
      <c r="T619" s="8">
        <f t="shared" si="42"/>
        <v>3</v>
      </c>
    </row>
    <row r="620" customHeight="1" spans="1:20">
      <c r="A620" s="33"/>
      <c r="B620" s="29"/>
      <c r="C620" s="124"/>
      <c r="D620" s="29"/>
      <c r="E620" s="122"/>
      <c r="F620" s="96"/>
      <c r="G620" s="120"/>
      <c r="Q620" s="8">
        <f t="shared" si="39"/>
        <v>1</v>
      </c>
      <c r="R620" s="8">
        <f t="shared" si="40"/>
        <v>1</v>
      </c>
      <c r="S620" s="8">
        <f t="shared" si="41"/>
        <v>1</v>
      </c>
      <c r="T620" s="8">
        <f t="shared" si="42"/>
        <v>3</v>
      </c>
    </row>
    <row r="621" customHeight="1" spans="1:20">
      <c r="A621" s="53" t="s">
        <v>454</v>
      </c>
      <c r="B621" s="54"/>
      <c r="C621" s="54"/>
      <c r="D621" s="55"/>
      <c r="E621" s="55"/>
      <c r="F621" s="56"/>
      <c r="G621" s="58"/>
      <c r="Q621" s="8">
        <f t="shared" si="39"/>
        <v>1</v>
      </c>
      <c r="R621" s="8">
        <f t="shared" si="40"/>
        <v>1</v>
      </c>
      <c r="S621" s="8">
        <f t="shared" si="41"/>
        <v>1</v>
      </c>
      <c r="T621" s="8">
        <f t="shared" si="42"/>
        <v>3</v>
      </c>
    </row>
    <row r="622" customHeight="1" spans="1:20">
      <c r="A622" s="141" t="s">
        <v>455</v>
      </c>
      <c r="B622" s="141"/>
      <c r="C622" s="141"/>
      <c r="D622" s="141"/>
      <c r="E622" s="141"/>
      <c r="F622" s="141"/>
      <c r="G622" s="141"/>
      <c r="Q622" s="8">
        <f t="shared" si="39"/>
        <v>1</v>
      </c>
      <c r="R622" s="8">
        <f t="shared" si="40"/>
        <v>1</v>
      </c>
      <c r="S622" s="8">
        <f t="shared" si="41"/>
        <v>1</v>
      </c>
      <c r="T622" s="8">
        <f t="shared" si="42"/>
        <v>3</v>
      </c>
    </row>
    <row r="623" customHeight="1" spans="1:20">
      <c r="A623" s="142"/>
      <c r="B623" s="142"/>
      <c r="C623" s="142"/>
      <c r="D623" s="142"/>
      <c r="E623" s="142"/>
      <c r="F623" s="142"/>
      <c r="G623" s="142"/>
      <c r="Q623" s="8">
        <f t="shared" si="39"/>
        <v>1</v>
      </c>
      <c r="R623" s="8">
        <f t="shared" si="40"/>
        <v>1</v>
      </c>
      <c r="S623" s="8">
        <f t="shared" si="41"/>
        <v>1</v>
      </c>
      <c r="T623" s="8">
        <f t="shared" si="42"/>
        <v>3</v>
      </c>
    </row>
    <row r="624" customHeight="1" spans="1:20">
      <c r="A624" s="142"/>
      <c r="B624" s="142"/>
      <c r="C624" s="142"/>
      <c r="D624" s="142"/>
      <c r="E624" s="142"/>
      <c r="F624" s="142"/>
      <c r="G624" s="142"/>
      <c r="Q624" s="8">
        <f t="shared" si="39"/>
        <v>1</v>
      </c>
      <c r="R624" s="8">
        <f t="shared" si="40"/>
        <v>1</v>
      </c>
      <c r="S624" s="8">
        <f t="shared" si="41"/>
        <v>1</v>
      </c>
      <c r="T624" s="8">
        <f t="shared" si="42"/>
        <v>3</v>
      </c>
    </row>
    <row r="625" customHeight="1" spans="1:20">
      <c r="A625" s="142"/>
      <c r="B625" s="142"/>
      <c r="C625" s="142"/>
      <c r="D625" s="142"/>
      <c r="E625" s="142"/>
      <c r="F625" s="142"/>
      <c r="G625" s="142"/>
      <c r="Q625" s="8">
        <f t="shared" si="39"/>
        <v>1</v>
      </c>
      <c r="R625" s="8">
        <f t="shared" si="40"/>
        <v>1</v>
      </c>
      <c r="S625" s="8">
        <f t="shared" si="41"/>
        <v>1</v>
      </c>
      <c r="T625" s="8">
        <f t="shared" si="42"/>
        <v>3</v>
      </c>
    </row>
    <row r="626" customHeight="1" spans="1:20">
      <c r="A626" s="142"/>
      <c r="B626" s="142"/>
      <c r="C626" s="142"/>
      <c r="D626" s="142"/>
      <c r="E626" s="142"/>
      <c r="F626" s="142"/>
      <c r="G626" s="142"/>
      <c r="Q626" s="8">
        <f t="shared" si="39"/>
        <v>1</v>
      </c>
      <c r="R626" s="8">
        <f t="shared" si="40"/>
        <v>1</v>
      </c>
      <c r="S626" s="8">
        <f t="shared" si="41"/>
        <v>1</v>
      </c>
      <c r="T626" s="8">
        <f t="shared" si="42"/>
        <v>3</v>
      </c>
    </row>
    <row r="627" customHeight="1" spans="1:20">
      <c r="A627" s="142"/>
      <c r="B627" s="142"/>
      <c r="C627" s="142"/>
      <c r="D627" s="142"/>
      <c r="E627" s="142"/>
      <c r="F627" s="142"/>
      <c r="G627" s="142"/>
      <c r="Q627" s="8">
        <f t="shared" si="39"/>
        <v>1</v>
      </c>
      <c r="R627" s="8">
        <f t="shared" si="40"/>
        <v>1</v>
      </c>
      <c r="S627" s="8">
        <f t="shared" si="41"/>
        <v>1</v>
      </c>
      <c r="T627" s="8">
        <f t="shared" si="42"/>
        <v>3</v>
      </c>
    </row>
    <row r="628" customHeight="1" spans="1:20">
      <c r="A628" s="142"/>
      <c r="B628" s="142"/>
      <c r="C628" s="142"/>
      <c r="D628" s="142"/>
      <c r="E628" s="142"/>
      <c r="F628" s="142"/>
      <c r="G628" s="142"/>
      <c r="Q628" s="8">
        <f t="shared" si="39"/>
        <v>1</v>
      </c>
      <c r="R628" s="8">
        <f t="shared" si="40"/>
        <v>1</v>
      </c>
      <c r="S628" s="8">
        <f t="shared" si="41"/>
        <v>1</v>
      </c>
      <c r="T628" s="8">
        <f t="shared" si="42"/>
        <v>3</v>
      </c>
    </row>
    <row r="629" customHeight="1" spans="1:20">
      <c r="A629" s="142"/>
      <c r="B629" s="142"/>
      <c r="C629" s="142"/>
      <c r="D629" s="142"/>
      <c r="E629" s="142"/>
      <c r="F629" s="142"/>
      <c r="G629" s="142"/>
      <c r="Q629" s="8">
        <f t="shared" si="39"/>
        <v>1</v>
      </c>
      <c r="R629" s="8">
        <f t="shared" si="40"/>
        <v>1</v>
      </c>
      <c r="S629" s="8">
        <f t="shared" si="41"/>
        <v>1</v>
      </c>
      <c r="T629" s="8">
        <f t="shared" si="42"/>
        <v>3</v>
      </c>
    </row>
    <row r="630" customHeight="1" spans="1:20">
      <c r="A630" s="142"/>
      <c r="B630" s="142"/>
      <c r="C630" s="142"/>
      <c r="D630" s="142"/>
      <c r="E630" s="142"/>
      <c r="F630" s="142"/>
      <c r="G630" s="142"/>
      <c r="Q630" s="8">
        <f t="shared" si="39"/>
        <v>1</v>
      </c>
      <c r="R630" s="8">
        <f t="shared" si="40"/>
        <v>1</v>
      </c>
      <c r="S630" s="8">
        <f t="shared" si="41"/>
        <v>1</v>
      </c>
      <c r="T630" s="8">
        <f t="shared" si="42"/>
        <v>3</v>
      </c>
    </row>
    <row r="631" customHeight="1" spans="1:20">
      <c r="A631" s="142"/>
      <c r="B631" s="142"/>
      <c r="C631" s="142"/>
      <c r="D631" s="142"/>
      <c r="E631" s="142"/>
      <c r="F631" s="142"/>
      <c r="G631" s="142"/>
      <c r="Q631" s="8">
        <f t="shared" si="39"/>
        <v>1</v>
      </c>
      <c r="R631" s="8">
        <f t="shared" si="40"/>
        <v>1</v>
      </c>
      <c r="S631" s="8">
        <f t="shared" si="41"/>
        <v>1</v>
      </c>
      <c r="T631" s="8">
        <f t="shared" si="42"/>
        <v>3</v>
      </c>
    </row>
    <row r="632" customHeight="1" spans="1:20">
      <c r="A632" s="142"/>
      <c r="B632" s="142"/>
      <c r="C632" s="142"/>
      <c r="D632" s="142"/>
      <c r="E632" s="142"/>
      <c r="F632" s="142"/>
      <c r="G632" s="142"/>
      <c r="Q632" s="8">
        <f t="shared" si="39"/>
        <v>1</v>
      </c>
      <c r="R632" s="8">
        <f t="shared" si="40"/>
        <v>1</v>
      </c>
      <c r="S632" s="8">
        <f t="shared" si="41"/>
        <v>1</v>
      </c>
      <c r="T632" s="8">
        <f t="shared" si="42"/>
        <v>3</v>
      </c>
    </row>
    <row r="633" customHeight="1" spans="1:20">
      <c r="A633" s="142"/>
      <c r="B633" s="142"/>
      <c r="C633" s="142"/>
      <c r="D633" s="142"/>
      <c r="E633" s="142"/>
      <c r="F633" s="142"/>
      <c r="G633" s="142"/>
      <c r="Q633" s="8">
        <f t="shared" si="39"/>
        <v>1</v>
      </c>
      <c r="R633" s="8">
        <f t="shared" si="40"/>
        <v>1</v>
      </c>
      <c r="S633" s="8">
        <f t="shared" si="41"/>
        <v>1</v>
      </c>
      <c r="T633" s="8">
        <f t="shared" si="42"/>
        <v>3</v>
      </c>
    </row>
    <row r="634" customHeight="1" spans="1:20">
      <c r="A634" s="142"/>
      <c r="B634" s="142"/>
      <c r="C634" s="142"/>
      <c r="D634" s="142"/>
      <c r="E634" s="142"/>
      <c r="F634" s="142"/>
      <c r="G634" s="142"/>
      <c r="Q634" s="8">
        <f t="shared" si="39"/>
        <v>1</v>
      </c>
      <c r="R634" s="8">
        <f t="shared" si="40"/>
        <v>1</v>
      </c>
      <c r="S634" s="8">
        <f t="shared" si="41"/>
        <v>1</v>
      </c>
      <c r="T634" s="8">
        <f t="shared" si="42"/>
        <v>3</v>
      </c>
    </row>
    <row r="635" customHeight="1" spans="1:20">
      <c r="A635" s="142"/>
      <c r="B635" s="142"/>
      <c r="C635" s="142"/>
      <c r="D635" s="142"/>
      <c r="E635" s="142"/>
      <c r="F635" s="142"/>
      <c r="G635" s="142"/>
      <c r="Q635" s="8">
        <f t="shared" si="39"/>
        <v>1</v>
      </c>
      <c r="R635" s="8">
        <f t="shared" si="40"/>
        <v>1</v>
      </c>
      <c r="S635" s="8">
        <f t="shared" si="41"/>
        <v>1</v>
      </c>
      <c r="T635" s="8">
        <f t="shared" si="42"/>
        <v>3</v>
      </c>
    </row>
    <row r="636" customHeight="1" spans="1:20">
      <c r="A636" s="142"/>
      <c r="B636" s="142"/>
      <c r="C636" s="142"/>
      <c r="D636" s="142"/>
      <c r="E636" s="142"/>
      <c r="F636" s="142"/>
      <c r="G636" s="142"/>
      <c r="Q636" s="8">
        <f t="shared" si="39"/>
        <v>1</v>
      </c>
      <c r="R636" s="8">
        <f t="shared" si="40"/>
        <v>1</v>
      </c>
      <c r="S636" s="8">
        <f t="shared" si="41"/>
        <v>1</v>
      </c>
      <c r="T636" s="8">
        <f t="shared" si="42"/>
        <v>3</v>
      </c>
    </row>
    <row r="637" customHeight="1" spans="1:20">
      <c r="A637" s="142"/>
      <c r="B637" s="142"/>
      <c r="C637" s="142"/>
      <c r="D637" s="142"/>
      <c r="E637" s="142"/>
      <c r="F637" s="142"/>
      <c r="G637" s="142"/>
      <c r="Q637" s="8">
        <f t="shared" si="39"/>
        <v>1</v>
      </c>
      <c r="R637" s="8">
        <f t="shared" si="40"/>
        <v>1</v>
      </c>
      <c r="S637" s="8">
        <f t="shared" si="41"/>
        <v>1</v>
      </c>
      <c r="T637" s="8">
        <f t="shared" si="42"/>
        <v>3</v>
      </c>
    </row>
    <row r="638" customHeight="1" spans="1:20">
      <c r="A638" s="142"/>
      <c r="B638" s="142"/>
      <c r="C638" s="142"/>
      <c r="D638" s="142"/>
      <c r="E638" s="142"/>
      <c r="F638" s="142"/>
      <c r="G638" s="142"/>
      <c r="Q638" s="8">
        <f t="shared" si="39"/>
        <v>1</v>
      </c>
      <c r="R638" s="8">
        <f t="shared" si="40"/>
        <v>1</v>
      </c>
      <c r="S638" s="8">
        <f t="shared" si="41"/>
        <v>1</v>
      </c>
      <c r="T638" s="8">
        <f t="shared" si="42"/>
        <v>3</v>
      </c>
    </row>
    <row r="639" customHeight="1" spans="1:20">
      <c r="A639" s="142"/>
      <c r="B639" s="142"/>
      <c r="C639" s="142"/>
      <c r="D639" s="142"/>
      <c r="E639" s="142"/>
      <c r="F639" s="142"/>
      <c r="G639" s="142"/>
      <c r="Q639" s="8">
        <f t="shared" si="39"/>
        <v>1</v>
      </c>
      <c r="R639" s="8">
        <f t="shared" si="40"/>
        <v>1</v>
      </c>
      <c r="S639" s="8">
        <f t="shared" si="41"/>
        <v>1</v>
      </c>
      <c r="T639" s="8">
        <f t="shared" si="42"/>
        <v>3</v>
      </c>
    </row>
    <row r="640" customHeight="1" spans="1:20">
      <c r="A640" s="142"/>
      <c r="B640" s="142"/>
      <c r="C640" s="142"/>
      <c r="D640" s="142"/>
      <c r="E640" s="142"/>
      <c r="F640" s="142"/>
      <c r="G640" s="142"/>
      <c r="Q640" s="8">
        <f t="shared" si="39"/>
        <v>1</v>
      </c>
      <c r="R640" s="8">
        <f t="shared" si="40"/>
        <v>1</v>
      </c>
      <c r="S640" s="8">
        <f t="shared" si="41"/>
        <v>1</v>
      </c>
      <c r="T640" s="8">
        <f t="shared" si="42"/>
        <v>3</v>
      </c>
    </row>
    <row r="641" customHeight="1" spans="1:20">
      <c r="A641" s="142"/>
      <c r="B641" s="142"/>
      <c r="C641" s="142"/>
      <c r="D641" s="142"/>
      <c r="E641" s="142"/>
      <c r="F641" s="142"/>
      <c r="G641" s="142"/>
      <c r="Q641" s="8">
        <f t="shared" si="39"/>
        <v>1</v>
      </c>
      <c r="R641" s="8">
        <f t="shared" si="40"/>
        <v>1</v>
      </c>
      <c r="S641" s="8">
        <f t="shared" si="41"/>
        <v>1</v>
      </c>
      <c r="T641" s="8">
        <f t="shared" si="42"/>
        <v>3</v>
      </c>
    </row>
    <row r="642" customHeight="1" spans="1:20">
      <c r="A642" s="142"/>
      <c r="B642" s="142"/>
      <c r="C642" s="142"/>
      <c r="D642" s="142"/>
      <c r="E642" s="142"/>
      <c r="F642" s="142"/>
      <c r="G642" s="142"/>
      <c r="Q642" s="8">
        <f t="shared" si="39"/>
        <v>1</v>
      </c>
      <c r="R642" s="8">
        <f t="shared" si="40"/>
        <v>1</v>
      </c>
      <c r="S642" s="8">
        <f t="shared" si="41"/>
        <v>1</v>
      </c>
      <c r="T642" s="8">
        <f t="shared" si="42"/>
        <v>3</v>
      </c>
    </row>
    <row r="643" customHeight="1" spans="1:20">
      <c r="A643" s="142"/>
      <c r="B643" s="142"/>
      <c r="C643" s="142"/>
      <c r="D643" s="142"/>
      <c r="E643" s="142"/>
      <c r="F643" s="142"/>
      <c r="G643" s="142"/>
      <c r="Q643" s="8">
        <f t="shared" si="39"/>
        <v>1</v>
      </c>
      <c r="R643" s="8">
        <f t="shared" si="40"/>
        <v>1</v>
      </c>
      <c r="S643" s="8">
        <f t="shared" si="41"/>
        <v>1</v>
      </c>
      <c r="T643" s="8">
        <f t="shared" si="42"/>
        <v>3</v>
      </c>
    </row>
    <row r="644" customHeight="1" spans="1:20">
      <c r="A644" s="142"/>
      <c r="B644" s="142"/>
      <c r="C644" s="142"/>
      <c r="D644" s="142"/>
      <c r="E644" s="142"/>
      <c r="F644" s="142"/>
      <c r="G644" s="142"/>
      <c r="Q644" s="8">
        <f t="shared" si="39"/>
        <v>1</v>
      </c>
      <c r="R644" s="8">
        <f t="shared" si="40"/>
        <v>1</v>
      </c>
      <c r="S644" s="8">
        <f t="shared" si="41"/>
        <v>1</v>
      </c>
      <c r="T644" s="8">
        <f t="shared" si="42"/>
        <v>3</v>
      </c>
    </row>
    <row r="645" customHeight="1" spans="1:20">
      <c r="A645" s="142"/>
      <c r="B645" s="142"/>
      <c r="C645" s="142"/>
      <c r="D645" s="142"/>
      <c r="E645" s="142"/>
      <c r="F645" s="142"/>
      <c r="G645" s="142"/>
      <c r="Q645" s="8">
        <f t="shared" si="39"/>
        <v>1</v>
      </c>
      <c r="R645" s="8">
        <f t="shared" si="40"/>
        <v>1</v>
      </c>
      <c r="S645" s="8">
        <f t="shared" si="41"/>
        <v>1</v>
      </c>
      <c r="T645" s="8">
        <f t="shared" si="42"/>
        <v>3</v>
      </c>
    </row>
    <row r="646" customHeight="1" spans="1:20">
      <c r="A646" s="142"/>
      <c r="B646" s="142"/>
      <c r="C646" s="142"/>
      <c r="D646" s="142"/>
      <c r="E646" s="142"/>
      <c r="F646" s="142"/>
      <c r="G646" s="142"/>
      <c r="Q646" s="8">
        <f t="shared" si="39"/>
        <v>1</v>
      </c>
      <c r="R646" s="8">
        <f t="shared" si="40"/>
        <v>1</v>
      </c>
      <c r="S646" s="8">
        <f t="shared" si="41"/>
        <v>1</v>
      </c>
      <c r="T646" s="8">
        <f t="shared" si="42"/>
        <v>3</v>
      </c>
    </row>
    <row r="647" customHeight="1" spans="1:20">
      <c r="A647" s="142"/>
      <c r="B647" s="142"/>
      <c r="C647" s="142"/>
      <c r="D647" s="142"/>
      <c r="E647" s="142"/>
      <c r="F647" s="142"/>
      <c r="G647" s="142"/>
      <c r="Q647" s="8">
        <f t="shared" si="39"/>
        <v>1</v>
      </c>
      <c r="R647" s="8">
        <f t="shared" si="40"/>
        <v>1</v>
      </c>
      <c r="S647" s="8">
        <f t="shared" si="41"/>
        <v>1</v>
      </c>
      <c r="T647" s="8">
        <f t="shared" si="42"/>
        <v>3</v>
      </c>
    </row>
    <row r="648" customHeight="1" spans="1:20">
      <c r="A648" s="142"/>
      <c r="B648" s="142"/>
      <c r="C648" s="142"/>
      <c r="D648" s="142"/>
      <c r="E648" s="142"/>
      <c r="F648" s="142"/>
      <c r="G648" s="142"/>
      <c r="Q648" s="8">
        <f t="shared" si="39"/>
        <v>1</v>
      </c>
      <c r="R648" s="8">
        <f t="shared" si="40"/>
        <v>1</v>
      </c>
      <c r="S648" s="8">
        <f t="shared" si="41"/>
        <v>1</v>
      </c>
      <c r="T648" s="8">
        <f t="shared" si="42"/>
        <v>3</v>
      </c>
    </row>
    <row r="649" customHeight="1" spans="1:20">
      <c r="A649" s="142"/>
      <c r="B649" s="142"/>
      <c r="C649" s="142"/>
      <c r="D649" s="142"/>
      <c r="E649" s="142"/>
      <c r="F649" s="142"/>
      <c r="G649" s="142"/>
      <c r="Q649" s="8">
        <f t="shared" si="39"/>
        <v>1</v>
      </c>
      <c r="R649" s="8">
        <f t="shared" si="40"/>
        <v>1</v>
      </c>
      <c r="S649" s="8">
        <f t="shared" si="41"/>
        <v>1</v>
      </c>
      <c r="T649" s="8">
        <f t="shared" si="42"/>
        <v>3</v>
      </c>
    </row>
    <row r="650" customHeight="1" spans="1:20">
      <c r="A650" s="142"/>
      <c r="B650" s="142"/>
      <c r="C650" s="142"/>
      <c r="D650" s="142"/>
      <c r="E650" s="142"/>
      <c r="F650" s="142"/>
      <c r="G650" s="142"/>
      <c r="Q650" s="8">
        <f t="shared" si="39"/>
        <v>1</v>
      </c>
      <c r="R650" s="8">
        <f t="shared" si="40"/>
        <v>1</v>
      </c>
      <c r="S650" s="8">
        <f t="shared" si="41"/>
        <v>1</v>
      </c>
      <c r="T650" s="8">
        <f t="shared" si="42"/>
        <v>3</v>
      </c>
    </row>
    <row r="651" customHeight="1" spans="1:20">
      <c r="A651" s="142"/>
      <c r="B651" s="142"/>
      <c r="C651" s="142"/>
      <c r="D651" s="142"/>
      <c r="E651" s="142"/>
      <c r="F651" s="142"/>
      <c r="G651" s="142"/>
      <c r="Q651" s="8">
        <f t="shared" si="39"/>
        <v>1</v>
      </c>
      <c r="R651" s="8">
        <f t="shared" si="40"/>
        <v>1</v>
      </c>
      <c r="S651" s="8">
        <f t="shared" si="41"/>
        <v>1</v>
      </c>
      <c r="T651" s="8">
        <f t="shared" si="42"/>
        <v>3</v>
      </c>
    </row>
    <row r="652" customHeight="1" spans="1:20">
      <c r="A652" s="142"/>
      <c r="B652" s="142"/>
      <c r="C652" s="142"/>
      <c r="D652" s="142"/>
      <c r="E652" s="142"/>
      <c r="F652" s="142"/>
      <c r="G652" s="142"/>
      <c r="Q652" s="8">
        <f t="shared" si="39"/>
        <v>1</v>
      </c>
      <c r="R652" s="8">
        <f t="shared" si="40"/>
        <v>1</v>
      </c>
      <c r="S652" s="8">
        <f t="shared" si="41"/>
        <v>1</v>
      </c>
      <c r="T652" s="8">
        <f t="shared" si="42"/>
        <v>3</v>
      </c>
    </row>
    <row r="653" customHeight="1" spans="1:20">
      <c r="A653" s="142"/>
      <c r="B653" s="142"/>
      <c r="C653" s="142"/>
      <c r="D653" s="142"/>
      <c r="E653" s="142"/>
      <c r="F653" s="142"/>
      <c r="G653" s="142"/>
      <c r="Q653" s="8">
        <f t="shared" si="39"/>
        <v>1</v>
      </c>
      <c r="R653" s="8">
        <f t="shared" si="40"/>
        <v>1</v>
      </c>
      <c r="S653" s="8">
        <f t="shared" si="41"/>
        <v>1</v>
      </c>
      <c r="T653" s="8">
        <f t="shared" si="42"/>
        <v>3</v>
      </c>
    </row>
    <row r="654" customHeight="1" spans="1:20">
      <c r="A654" s="142"/>
      <c r="B654" s="142"/>
      <c r="C654" s="142"/>
      <c r="D654" s="142"/>
      <c r="E654" s="142"/>
      <c r="F654" s="142"/>
      <c r="G654" s="142"/>
      <c r="Q654" s="8">
        <f t="shared" si="39"/>
        <v>1</v>
      </c>
      <c r="R654" s="8">
        <f t="shared" si="40"/>
        <v>1</v>
      </c>
      <c r="S654" s="8">
        <f t="shared" si="41"/>
        <v>1</v>
      </c>
      <c r="T654" s="8">
        <f t="shared" si="42"/>
        <v>3</v>
      </c>
    </row>
    <row r="655" customHeight="1" spans="1:20">
      <c r="A655" s="142"/>
      <c r="B655" s="142"/>
      <c r="C655" s="142"/>
      <c r="D655" s="142"/>
      <c r="E655" s="142"/>
      <c r="F655" s="142"/>
      <c r="G655" s="142"/>
      <c r="Q655" s="8">
        <f t="shared" si="39"/>
        <v>1</v>
      </c>
      <c r="R655" s="8">
        <f t="shared" si="40"/>
        <v>1</v>
      </c>
      <c r="S655" s="8">
        <f t="shared" si="41"/>
        <v>1</v>
      </c>
      <c r="T655" s="8">
        <f t="shared" si="42"/>
        <v>3</v>
      </c>
    </row>
    <row r="656" customHeight="1" spans="1:20">
      <c r="A656" s="142"/>
      <c r="B656" s="142"/>
      <c r="C656" s="142"/>
      <c r="D656" s="142"/>
      <c r="E656" s="142"/>
      <c r="F656" s="142"/>
      <c r="G656" s="142"/>
      <c r="Q656" s="8">
        <f t="shared" si="39"/>
        <v>1</v>
      </c>
      <c r="R656" s="8">
        <f t="shared" si="40"/>
        <v>1</v>
      </c>
      <c r="S656" s="8">
        <f t="shared" si="41"/>
        <v>1</v>
      </c>
      <c r="T656" s="8">
        <f t="shared" si="42"/>
        <v>3</v>
      </c>
    </row>
    <row r="657" customHeight="1" spans="1:20">
      <c r="A657" s="142"/>
      <c r="B657" s="142"/>
      <c r="C657" s="142"/>
      <c r="D657" s="142"/>
      <c r="E657" s="142"/>
      <c r="F657" s="142"/>
      <c r="G657" s="142"/>
      <c r="Q657" s="8">
        <f t="shared" si="39"/>
        <v>1</v>
      </c>
      <c r="R657" s="8">
        <f t="shared" si="40"/>
        <v>1</v>
      </c>
      <c r="S657" s="8">
        <f t="shared" si="41"/>
        <v>1</v>
      </c>
      <c r="T657" s="8">
        <f t="shared" si="42"/>
        <v>3</v>
      </c>
    </row>
    <row r="658" customHeight="1" spans="1:20">
      <c r="A658" s="142"/>
      <c r="B658" s="142"/>
      <c r="C658" s="142"/>
      <c r="D658" s="142"/>
      <c r="E658" s="142"/>
      <c r="F658" s="142"/>
      <c r="G658" s="142"/>
      <c r="Q658" s="8">
        <f t="shared" ref="Q658:Q721" si="43">IF(K658="No comment",0,1)</f>
        <v>1</v>
      </c>
      <c r="R658" s="8">
        <f t="shared" ref="R658:R721" si="44">IF(L658="No comment",0,1)</f>
        <v>1</v>
      </c>
      <c r="S658" s="8">
        <f t="shared" ref="S658:S721" si="45">IF(M658="No comment",0,1)</f>
        <v>1</v>
      </c>
      <c r="T658" s="8">
        <f t="shared" ref="T658:T721" si="46">SUM(N658:S658)</f>
        <v>3</v>
      </c>
    </row>
    <row r="659" customHeight="1" spans="1:20">
      <c r="A659" s="142"/>
      <c r="B659" s="142"/>
      <c r="C659" s="142"/>
      <c r="D659" s="142"/>
      <c r="E659" s="142"/>
      <c r="F659" s="142"/>
      <c r="G659" s="142"/>
      <c r="Q659" s="8">
        <f t="shared" si="43"/>
        <v>1</v>
      </c>
      <c r="R659" s="8">
        <f t="shared" si="44"/>
        <v>1</v>
      </c>
      <c r="S659" s="8">
        <f t="shared" si="45"/>
        <v>1</v>
      </c>
      <c r="T659" s="8">
        <f t="shared" si="46"/>
        <v>3</v>
      </c>
    </row>
    <row r="660" customHeight="1" spans="1:20">
      <c r="A660" s="142"/>
      <c r="B660" s="142"/>
      <c r="C660" s="142"/>
      <c r="D660" s="142"/>
      <c r="E660" s="142"/>
      <c r="F660" s="142"/>
      <c r="G660" s="142"/>
      <c r="Q660" s="8">
        <f t="shared" si="43"/>
        <v>1</v>
      </c>
      <c r="R660" s="8">
        <f t="shared" si="44"/>
        <v>1</v>
      </c>
      <c r="S660" s="8">
        <f t="shared" si="45"/>
        <v>1</v>
      </c>
      <c r="T660" s="8">
        <f t="shared" si="46"/>
        <v>3</v>
      </c>
    </row>
    <row r="661" customHeight="1" spans="1:20">
      <c r="A661" s="142"/>
      <c r="B661" s="142"/>
      <c r="C661" s="142"/>
      <c r="D661" s="142"/>
      <c r="E661" s="142"/>
      <c r="F661" s="142"/>
      <c r="G661" s="142"/>
      <c r="Q661" s="8">
        <f t="shared" si="43"/>
        <v>1</v>
      </c>
      <c r="R661" s="8">
        <f t="shared" si="44"/>
        <v>1</v>
      </c>
      <c r="S661" s="8">
        <f t="shared" si="45"/>
        <v>1</v>
      </c>
      <c r="T661" s="8">
        <f t="shared" si="46"/>
        <v>3</v>
      </c>
    </row>
    <row r="662" customHeight="1" spans="1:20">
      <c r="A662" s="142"/>
      <c r="B662" s="142"/>
      <c r="C662" s="142"/>
      <c r="D662" s="142"/>
      <c r="E662" s="142"/>
      <c r="F662" s="142"/>
      <c r="G662" s="142"/>
      <c r="Q662" s="8">
        <f t="shared" si="43"/>
        <v>1</v>
      </c>
      <c r="R662" s="8">
        <f t="shared" si="44"/>
        <v>1</v>
      </c>
      <c r="S662" s="8">
        <f t="shared" si="45"/>
        <v>1</v>
      </c>
      <c r="T662" s="8">
        <f t="shared" si="46"/>
        <v>3</v>
      </c>
    </row>
    <row r="663" customHeight="1" spans="1:20">
      <c r="A663" s="142"/>
      <c r="B663" s="142"/>
      <c r="C663" s="142"/>
      <c r="D663" s="142"/>
      <c r="E663" s="142"/>
      <c r="F663" s="142"/>
      <c r="G663" s="142"/>
      <c r="Q663" s="8">
        <f t="shared" si="43"/>
        <v>1</v>
      </c>
      <c r="R663" s="8">
        <f t="shared" si="44"/>
        <v>1</v>
      </c>
      <c r="S663" s="8">
        <f t="shared" si="45"/>
        <v>1</v>
      </c>
      <c r="T663" s="8">
        <f t="shared" si="46"/>
        <v>3</v>
      </c>
    </row>
    <row r="664" customHeight="1" spans="1:20">
      <c r="A664" s="142"/>
      <c r="B664" s="142"/>
      <c r="C664" s="142"/>
      <c r="D664" s="142"/>
      <c r="E664" s="142"/>
      <c r="F664" s="142"/>
      <c r="G664" s="142"/>
      <c r="Q664" s="8">
        <f t="shared" si="43"/>
        <v>1</v>
      </c>
      <c r="R664" s="8">
        <f t="shared" si="44"/>
        <v>1</v>
      </c>
      <c r="S664" s="8">
        <f t="shared" si="45"/>
        <v>1</v>
      </c>
      <c r="T664" s="8">
        <f t="shared" si="46"/>
        <v>3</v>
      </c>
    </row>
    <row r="665" customHeight="1" spans="1:20">
      <c r="A665" s="142"/>
      <c r="B665" s="142"/>
      <c r="C665" s="142"/>
      <c r="D665" s="142"/>
      <c r="E665" s="142"/>
      <c r="F665" s="142"/>
      <c r="G665" s="142"/>
      <c r="Q665" s="8">
        <f t="shared" si="43"/>
        <v>1</v>
      </c>
      <c r="R665" s="8">
        <f t="shared" si="44"/>
        <v>1</v>
      </c>
      <c r="S665" s="8">
        <f t="shared" si="45"/>
        <v>1</v>
      </c>
      <c r="T665" s="8">
        <f t="shared" si="46"/>
        <v>3</v>
      </c>
    </row>
    <row r="666" customHeight="1" spans="1:20">
      <c r="A666" s="142"/>
      <c r="B666" s="142"/>
      <c r="C666" s="142"/>
      <c r="D666" s="142"/>
      <c r="E666" s="142"/>
      <c r="F666" s="142"/>
      <c r="G666" s="142"/>
      <c r="Q666" s="8">
        <f t="shared" si="43"/>
        <v>1</v>
      </c>
      <c r="R666" s="8">
        <f t="shared" si="44"/>
        <v>1</v>
      </c>
      <c r="S666" s="8">
        <f t="shared" si="45"/>
        <v>1</v>
      </c>
      <c r="T666" s="8">
        <f t="shared" si="46"/>
        <v>3</v>
      </c>
    </row>
    <row r="667" customHeight="1" spans="1:20">
      <c r="A667" s="142"/>
      <c r="B667" s="142"/>
      <c r="C667" s="142"/>
      <c r="D667" s="142"/>
      <c r="E667" s="142"/>
      <c r="F667" s="142"/>
      <c r="G667" s="142"/>
      <c r="Q667" s="8">
        <f t="shared" si="43"/>
        <v>1</v>
      </c>
      <c r="R667" s="8">
        <f t="shared" si="44"/>
        <v>1</v>
      </c>
      <c r="S667" s="8">
        <f t="shared" si="45"/>
        <v>1</v>
      </c>
      <c r="T667" s="8">
        <f t="shared" si="46"/>
        <v>3</v>
      </c>
    </row>
    <row r="668" customHeight="1" spans="1:20">
      <c r="A668" s="142"/>
      <c r="B668" s="142"/>
      <c r="C668" s="142"/>
      <c r="D668" s="142"/>
      <c r="E668" s="142"/>
      <c r="F668" s="142"/>
      <c r="G668" s="142"/>
      <c r="Q668" s="8">
        <f t="shared" si="43"/>
        <v>1</v>
      </c>
      <c r="R668" s="8">
        <f t="shared" si="44"/>
        <v>1</v>
      </c>
      <c r="S668" s="8">
        <f t="shared" si="45"/>
        <v>1</v>
      </c>
      <c r="T668" s="8">
        <f t="shared" si="46"/>
        <v>3</v>
      </c>
    </row>
    <row r="669" customHeight="1" spans="1:20">
      <c r="A669" s="142"/>
      <c r="B669" s="142"/>
      <c r="C669" s="142"/>
      <c r="D669" s="142"/>
      <c r="E669" s="142"/>
      <c r="F669" s="142"/>
      <c r="G669" s="142"/>
      <c r="Q669" s="8">
        <f t="shared" si="43"/>
        <v>1</v>
      </c>
      <c r="R669" s="8">
        <f t="shared" si="44"/>
        <v>1</v>
      </c>
      <c r="S669" s="8">
        <f t="shared" si="45"/>
        <v>1</v>
      </c>
      <c r="T669" s="8">
        <f t="shared" si="46"/>
        <v>3</v>
      </c>
    </row>
    <row r="670" customHeight="1" spans="1:20">
      <c r="A670" s="142"/>
      <c r="B670" s="142"/>
      <c r="C670" s="142"/>
      <c r="D670" s="142"/>
      <c r="E670" s="142"/>
      <c r="F670" s="142"/>
      <c r="G670" s="142"/>
      <c r="Q670" s="8">
        <f t="shared" si="43"/>
        <v>1</v>
      </c>
      <c r="R670" s="8">
        <f t="shared" si="44"/>
        <v>1</v>
      </c>
      <c r="S670" s="8">
        <f t="shared" si="45"/>
        <v>1</v>
      </c>
      <c r="T670" s="8">
        <f t="shared" si="46"/>
        <v>3</v>
      </c>
    </row>
    <row r="671" customHeight="1" spans="1:20">
      <c r="A671" s="142"/>
      <c r="B671" s="142"/>
      <c r="C671" s="142"/>
      <c r="D671" s="142"/>
      <c r="E671" s="142"/>
      <c r="F671" s="142"/>
      <c r="G671" s="142"/>
      <c r="Q671" s="8">
        <f t="shared" si="43"/>
        <v>1</v>
      </c>
      <c r="R671" s="8">
        <f t="shared" si="44"/>
        <v>1</v>
      </c>
      <c r="S671" s="8">
        <f t="shared" si="45"/>
        <v>1</v>
      </c>
      <c r="T671" s="8">
        <f t="shared" si="46"/>
        <v>3</v>
      </c>
    </row>
    <row r="672" customHeight="1" spans="1:20">
      <c r="A672" s="142"/>
      <c r="B672" s="142"/>
      <c r="C672" s="142"/>
      <c r="D672" s="142"/>
      <c r="E672" s="142"/>
      <c r="F672" s="142"/>
      <c r="G672" s="142"/>
      <c r="Q672" s="8">
        <f t="shared" si="43"/>
        <v>1</v>
      </c>
      <c r="R672" s="8">
        <f t="shared" si="44"/>
        <v>1</v>
      </c>
      <c r="S672" s="8">
        <f t="shared" si="45"/>
        <v>1</v>
      </c>
      <c r="T672" s="8">
        <f t="shared" si="46"/>
        <v>3</v>
      </c>
    </row>
    <row r="673" customHeight="1" spans="1:20">
      <c r="A673" s="142"/>
      <c r="B673" s="142"/>
      <c r="C673" s="142"/>
      <c r="D673" s="142"/>
      <c r="E673" s="142"/>
      <c r="F673" s="142"/>
      <c r="G673" s="142"/>
      <c r="Q673" s="8">
        <f t="shared" si="43"/>
        <v>1</v>
      </c>
      <c r="R673" s="8">
        <f t="shared" si="44"/>
        <v>1</v>
      </c>
      <c r="S673" s="8">
        <f t="shared" si="45"/>
        <v>1</v>
      </c>
      <c r="T673" s="8">
        <f t="shared" si="46"/>
        <v>3</v>
      </c>
    </row>
    <row r="674" customHeight="1" spans="1:20">
      <c r="A674" s="142"/>
      <c r="B674" s="142"/>
      <c r="C674" s="142"/>
      <c r="D674" s="142"/>
      <c r="E674" s="142"/>
      <c r="F674" s="142"/>
      <c r="G674" s="142"/>
      <c r="Q674" s="8">
        <f t="shared" si="43"/>
        <v>1</v>
      </c>
      <c r="R674" s="8">
        <f t="shared" si="44"/>
        <v>1</v>
      </c>
      <c r="S674" s="8">
        <f t="shared" si="45"/>
        <v>1</v>
      </c>
      <c r="T674" s="8">
        <f t="shared" si="46"/>
        <v>3</v>
      </c>
    </row>
    <row r="675" customHeight="1" spans="1:20">
      <c r="A675" s="142"/>
      <c r="B675" s="142"/>
      <c r="C675" s="142"/>
      <c r="D675" s="142"/>
      <c r="E675" s="142"/>
      <c r="F675" s="142"/>
      <c r="G675" s="142"/>
      <c r="Q675" s="8">
        <f t="shared" si="43"/>
        <v>1</v>
      </c>
      <c r="R675" s="8">
        <f t="shared" si="44"/>
        <v>1</v>
      </c>
      <c r="S675" s="8">
        <f t="shared" si="45"/>
        <v>1</v>
      </c>
      <c r="T675" s="8">
        <f t="shared" si="46"/>
        <v>3</v>
      </c>
    </row>
    <row r="676" customHeight="1" spans="1:20">
      <c r="A676" s="142"/>
      <c r="B676" s="142"/>
      <c r="C676" s="142"/>
      <c r="D676" s="142"/>
      <c r="E676" s="142"/>
      <c r="F676" s="142"/>
      <c r="G676" s="142"/>
      <c r="Q676" s="8">
        <f t="shared" si="43"/>
        <v>1</v>
      </c>
      <c r="R676" s="8">
        <f t="shared" si="44"/>
        <v>1</v>
      </c>
      <c r="S676" s="8">
        <f t="shared" si="45"/>
        <v>1</v>
      </c>
      <c r="T676" s="8">
        <f t="shared" si="46"/>
        <v>3</v>
      </c>
    </row>
    <row r="677" customHeight="1" spans="1:20">
      <c r="A677" s="142"/>
      <c r="B677" s="142"/>
      <c r="C677" s="142"/>
      <c r="D677" s="142"/>
      <c r="E677" s="142"/>
      <c r="F677" s="142"/>
      <c r="G677" s="142"/>
      <c r="Q677" s="8">
        <f t="shared" si="43"/>
        <v>1</v>
      </c>
      <c r="R677" s="8">
        <f t="shared" si="44"/>
        <v>1</v>
      </c>
      <c r="S677" s="8">
        <f t="shared" si="45"/>
        <v>1</v>
      </c>
      <c r="T677" s="8">
        <f t="shared" si="46"/>
        <v>3</v>
      </c>
    </row>
    <row r="678" customHeight="1" spans="1:20">
      <c r="A678" s="142"/>
      <c r="B678" s="142"/>
      <c r="C678" s="142"/>
      <c r="D678" s="142"/>
      <c r="E678" s="142"/>
      <c r="F678" s="142"/>
      <c r="G678" s="142"/>
      <c r="Q678" s="8">
        <f t="shared" si="43"/>
        <v>1</v>
      </c>
      <c r="R678" s="8">
        <f t="shared" si="44"/>
        <v>1</v>
      </c>
      <c r="S678" s="8">
        <f t="shared" si="45"/>
        <v>1</v>
      </c>
      <c r="T678" s="8">
        <f t="shared" si="46"/>
        <v>3</v>
      </c>
    </row>
    <row r="679" customHeight="1" spans="1:20">
      <c r="A679" s="142"/>
      <c r="B679" s="142"/>
      <c r="C679" s="142"/>
      <c r="D679" s="142"/>
      <c r="E679" s="142"/>
      <c r="F679" s="142"/>
      <c r="G679" s="142"/>
      <c r="Q679" s="8">
        <f t="shared" si="43"/>
        <v>1</v>
      </c>
      <c r="R679" s="8">
        <f t="shared" si="44"/>
        <v>1</v>
      </c>
      <c r="S679" s="8">
        <f t="shared" si="45"/>
        <v>1</v>
      </c>
      <c r="T679" s="8">
        <f t="shared" si="46"/>
        <v>3</v>
      </c>
    </row>
    <row r="680" customHeight="1" spans="1:20">
      <c r="A680" s="142"/>
      <c r="B680" s="142"/>
      <c r="C680" s="142"/>
      <c r="D680" s="142"/>
      <c r="E680" s="142"/>
      <c r="F680" s="142"/>
      <c r="G680" s="142"/>
      <c r="Q680" s="8">
        <f t="shared" si="43"/>
        <v>1</v>
      </c>
      <c r="R680" s="8">
        <f t="shared" si="44"/>
        <v>1</v>
      </c>
      <c r="S680" s="8">
        <f t="shared" si="45"/>
        <v>1</v>
      </c>
      <c r="T680" s="8">
        <f t="shared" si="46"/>
        <v>3</v>
      </c>
    </row>
    <row r="681" customHeight="1" spans="1:20">
      <c r="A681" s="142"/>
      <c r="B681" s="142"/>
      <c r="C681" s="142"/>
      <c r="D681" s="142"/>
      <c r="E681" s="142"/>
      <c r="F681" s="142"/>
      <c r="G681" s="142"/>
      <c r="Q681" s="8">
        <f t="shared" si="43"/>
        <v>1</v>
      </c>
      <c r="R681" s="8">
        <f t="shared" si="44"/>
        <v>1</v>
      </c>
      <c r="S681" s="8">
        <f t="shared" si="45"/>
        <v>1</v>
      </c>
      <c r="T681" s="8">
        <f t="shared" si="46"/>
        <v>3</v>
      </c>
    </row>
    <row r="682" customHeight="1" spans="1:20">
      <c r="A682" s="142"/>
      <c r="B682" s="142"/>
      <c r="C682" s="142"/>
      <c r="D682" s="142"/>
      <c r="E682" s="142"/>
      <c r="F682" s="142"/>
      <c r="G682" s="142"/>
      <c r="Q682" s="8">
        <f t="shared" si="43"/>
        <v>1</v>
      </c>
      <c r="R682" s="8">
        <f t="shared" si="44"/>
        <v>1</v>
      </c>
      <c r="S682" s="8">
        <f t="shared" si="45"/>
        <v>1</v>
      </c>
      <c r="T682" s="8">
        <f t="shared" si="46"/>
        <v>3</v>
      </c>
    </row>
    <row r="683" customHeight="1" spans="1:20">
      <c r="A683" s="142"/>
      <c r="B683" s="142"/>
      <c r="C683" s="142"/>
      <c r="D683" s="142"/>
      <c r="E683" s="142"/>
      <c r="F683" s="142"/>
      <c r="G683" s="142"/>
      <c r="Q683" s="8">
        <f t="shared" si="43"/>
        <v>1</v>
      </c>
      <c r="R683" s="8">
        <f t="shared" si="44"/>
        <v>1</v>
      </c>
      <c r="S683" s="8">
        <f t="shared" si="45"/>
        <v>1</v>
      </c>
      <c r="T683" s="8">
        <f t="shared" si="46"/>
        <v>3</v>
      </c>
    </row>
    <row r="684" customHeight="1" spans="1:20">
      <c r="A684" s="142"/>
      <c r="B684" s="142"/>
      <c r="C684" s="142"/>
      <c r="D684" s="142"/>
      <c r="E684" s="142"/>
      <c r="F684" s="142"/>
      <c r="G684" s="142"/>
      <c r="Q684" s="8">
        <f t="shared" si="43"/>
        <v>1</v>
      </c>
      <c r="R684" s="8">
        <f t="shared" si="44"/>
        <v>1</v>
      </c>
      <c r="S684" s="8">
        <f t="shared" si="45"/>
        <v>1</v>
      </c>
      <c r="T684" s="8">
        <f t="shared" si="46"/>
        <v>3</v>
      </c>
    </row>
    <row r="685" customHeight="1" spans="1:20">
      <c r="A685" s="142"/>
      <c r="B685" s="142"/>
      <c r="C685" s="142"/>
      <c r="D685" s="142"/>
      <c r="E685" s="142"/>
      <c r="F685" s="142"/>
      <c r="G685" s="142"/>
      <c r="Q685" s="8">
        <f t="shared" si="43"/>
        <v>1</v>
      </c>
      <c r="R685" s="8">
        <f t="shared" si="44"/>
        <v>1</v>
      </c>
      <c r="S685" s="8">
        <f t="shared" si="45"/>
        <v>1</v>
      </c>
      <c r="T685" s="8">
        <f t="shared" si="46"/>
        <v>3</v>
      </c>
    </row>
    <row r="686" customHeight="1" spans="1:20">
      <c r="A686" s="142"/>
      <c r="B686" s="142"/>
      <c r="C686" s="142"/>
      <c r="D686" s="142"/>
      <c r="E686" s="142"/>
      <c r="F686" s="142"/>
      <c r="G686" s="142"/>
      <c r="Q686" s="8">
        <f t="shared" si="43"/>
        <v>1</v>
      </c>
      <c r="R686" s="8">
        <f t="shared" si="44"/>
        <v>1</v>
      </c>
      <c r="S686" s="8">
        <f t="shared" si="45"/>
        <v>1</v>
      </c>
      <c r="T686" s="8">
        <f t="shared" si="46"/>
        <v>3</v>
      </c>
    </row>
    <row r="687" customHeight="1" spans="1:20">
      <c r="A687" s="142"/>
      <c r="B687" s="142"/>
      <c r="C687" s="142"/>
      <c r="D687" s="142"/>
      <c r="E687" s="142"/>
      <c r="F687" s="142"/>
      <c r="G687" s="142"/>
      <c r="Q687" s="8">
        <f t="shared" si="43"/>
        <v>1</v>
      </c>
      <c r="R687" s="8">
        <f t="shared" si="44"/>
        <v>1</v>
      </c>
      <c r="S687" s="8">
        <f t="shared" si="45"/>
        <v>1</v>
      </c>
      <c r="T687" s="8">
        <f t="shared" si="46"/>
        <v>3</v>
      </c>
    </row>
    <row r="688" customHeight="1" spans="1:20">
      <c r="A688" s="142"/>
      <c r="B688" s="142"/>
      <c r="C688" s="142"/>
      <c r="D688" s="142"/>
      <c r="E688" s="142"/>
      <c r="F688" s="142"/>
      <c r="G688" s="142"/>
      <c r="Q688" s="8">
        <f t="shared" si="43"/>
        <v>1</v>
      </c>
      <c r="R688" s="8">
        <f t="shared" si="44"/>
        <v>1</v>
      </c>
      <c r="S688" s="8">
        <f t="shared" si="45"/>
        <v>1</v>
      </c>
      <c r="T688" s="8">
        <f t="shared" si="46"/>
        <v>3</v>
      </c>
    </row>
    <row r="689" customHeight="1" spans="1:20">
      <c r="A689" s="142"/>
      <c r="B689" s="142"/>
      <c r="C689" s="142"/>
      <c r="D689" s="142"/>
      <c r="E689" s="142"/>
      <c r="F689" s="142"/>
      <c r="G689" s="142"/>
      <c r="Q689" s="8">
        <f t="shared" si="43"/>
        <v>1</v>
      </c>
      <c r="R689" s="8">
        <f t="shared" si="44"/>
        <v>1</v>
      </c>
      <c r="S689" s="8">
        <f t="shared" si="45"/>
        <v>1</v>
      </c>
      <c r="T689" s="8">
        <f t="shared" si="46"/>
        <v>3</v>
      </c>
    </row>
    <row r="690" customHeight="1" spans="1:20">
      <c r="A690" s="142"/>
      <c r="B690" s="142"/>
      <c r="C690" s="142"/>
      <c r="D690" s="142"/>
      <c r="E690" s="142"/>
      <c r="F690" s="142"/>
      <c r="G690" s="142"/>
      <c r="Q690" s="8">
        <f t="shared" si="43"/>
        <v>1</v>
      </c>
      <c r="R690" s="8">
        <f t="shared" si="44"/>
        <v>1</v>
      </c>
      <c r="S690" s="8">
        <f t="shared" si="45"/>
        <v>1</v>
      </c>
      <c r="T690" s="8">
        <f t="shared" si="46"/>
        <v>3</v>
      </c>
    </row>
    <row r="691" customHeight="1" spans="1:20">
      <c r="A691" s="142"/>
      <c r="B691" s="142"/>
      <c r="C691" s="142"/>
      <c r="D691" s="142"/>
      <c r="E691" s="142"/>
      <c r="F691" s="142"/>
      <c r="G691" s="142"/>
      <c r="Q691" s="8">
        <f t="shared" si="43"/>
        <v>1</v>
      </c>
      <c r="R691" s="8">
        <f t="shared" si="44"/>
        <v>1</v>
      </c>
      <c r="S691" s="8">
        <f t="shared" si="45"/>
        <v>1</v>
      </c>
      <c r="T691" s="8">
        <f t="shared" si="46"/>
        <v>3</v>
      </c>
    </row>
    <row r="692" customHeight="1" spans="1:20">
      <c r="A692" s="142"/>
      <c r="B692" s="142"/>
      <c r="C692" s="142"/>
      <c r="D692" s="142"/>
      <c r="E692" s="142"/>
      <c r="F692" s="142"/>
      <c r="G692" s="142"/>
      <c r="Q692" s="8">
        <f t="shared" si="43"/>
        <v>1</v>
      </c>
      <c r="R692" s="8">
        <f t="shared" si="44"/>
        <v>1</v>
      </c>
      <c r="S692" s="8">
        <f t="shared" si="45"/>
        <v>1</v>
      </c>
      <c r="T692" s="8">
        <f t="shared" si="46"/>
        <v>3</v>
      </c>
    </row>
    <row r="693" customHeight="1" spans="1:20">
      <c r="A693" s="142"/>
      <c r="B693" s="142"/>
      <c r="C693" s="142"/>
      <c r="D693" s="142"/>
      <c r="E693" s="142"/>
      <c r="F693" s="142"/>
      <c r="G693" s="142"/>
      <c r="Q693" s="8">
        <f t="shared" si="43"/>
        <v>1</v>
      </c>
      <c r="R693" s="8">
        <f t="shared" si="44"/>
        <v>1</v>
      </c>
      <c r="S693" s="8">
        <f t="shared" si="45"/>
        <v>1</v>
      </c>
      <c r="T693" s="8">
        <f t="shared" si="46"/>
        <v>3</v>
      </c>
    </row>
    <row r="694" ht="13.95" customHeight="1" spans="1:20">
      <c r="A694" s="142"/>
      <c r="B694" s="142"/>
      <c r="C694" s="142"/>
      <c r="D694" s="142"/>
      <c r="E694" s="142"/>
      <c r="F694" s="142"/>
      <c r="G694" s="142"/>
      <c r="Q694" s="8">
        <f t="shared" si="43"/>
        <v>1</v>
      </c>
      <c r="R694" s="8">
        <f t="shared" si="44"/>
        <v>1</v>
      </c>
      <c r="S694" s="8">
        <f t="shared" si="45"/>
        <v>1</v>
      </c>
      <c r="T694" s="8">
        <f t="shared" si="46"/>
        <v>3</v>
      </c>
    </row>
    <row r="695" ht="13.8" customHeight="1" spans="1:20">
      <c r="A695" s="143"/>
      <c r="B695" s="143"/>
      <c r="C695" s="143"/>
      <c r="D695" s="143"/>
      <c r="E695" s="143"/>
      <c r="F695" s="143"/>
      <c r="G695" s="143"/>
      <c r="Q695" s="8">
        <f t="shared" si="43"/>
        <v>1</v>
      </c>
      <c r="R695" s="8">
        <f t="shared" si="44"/>
        <v>1</v>
      </c>
      <c r="S695" s="8">
        <f t="shared" si="45"/>
        <v>1</v>
      </c>
      <c r="T695" s="8">
        <f t="shared" si="46"/>
        <v>3</v>
      </c>
    </row>
    <row r="696" ht="13.8" customHeight="1" spans="1:20">
      <c r="A696" s="13" t="s">
        <v>2</v>
      </c>
      <c r="B696" s="14" t="s">
        <v>3</v>
      </c>
      <c r="C696" s="15" t="s">
        <v>4</v>
      </c>
      <c r="D696" s="15" t="s">
        <v>5</v>
      </c>
      <c r="E696" s="16" t="s">
        <v>6</v>
      </c>
      <c r="F696" s="17" t="s">
        <v>7</v>
      </c>
      <c r="G696" s="18" t="s">
        <v>8</v>
      </c>
      <c r="Q696" s="8">
        <f t="shared" si="43"/>
        <v>1</v>
      </c>
      <c r="R696" s="8">
        <f t="shared" si="44"/>
        <v>1</v>
      </c>
      <c r="S696" s="8">
        <f t="shared" si="45"/>
        <v>1</v>
      </c>
      <c r="T696" s="8">
        <f t="shared" si="46"/>
        <v>3</v>
      </c>
    </row>
    <row r="697" customHeight="1" spans="1:20">
      <c r="A697" s="144"/>
      <c r="B697" s="77"/>
      <c r="C697" s="145"/>
      <c r="D697" s="77"/>
      <c r="E697" s="119"/>
      <c r="F697" s="96"/>
      <c r="G697" s="146"/>
      <c r="Q697" s="8">
        <f t="shared" si="43"/>
        <v>1</v>
      </c>
      <c r="R697" s="8">
        <f t="shared" si="44"/>
        <v>1</v>
      </c>
      <c r="S697" s="8">
        <f t="shared" si="45"/>
        <v>1</v>
      </c>
      <c r="T697" s="8">
        <f t="shared" si="46"/>
        <v>3</v>
      </c>
    </row>
    <row r="698" customHeight="1" spans="1:20">
      <c r="A698" s="144"/>
      <c r="B698" s="77"/>
      <c r="C698" s="147" t="s">
        <v>456</v>
      </c>
      <c r="D698" s="77"/>
      <c r="E698" s="119"/>
      <c r="F698" s="96"/>
      <c r="G698" s="146"/>
      <c r="Q698" s="8">
        <f t="shared" si="43"/>
        <v>1</v>
      </c>
      <c r="R698" s="8">
        <f t="shared" si="44"/>
        <v>1</v>
      </c>
      <c r="S698" s="8">
        <f t="shared" si="45"/>
        <v>1</v>
      </c>
      <c r="T698" s="8">
        <f t="shared" si="46"/>
        <v>3</v>
      </c>
    </row>
    <row r="699" customHeight="1" spans="1:20">
      <c r="A699" s="144"/>
      <c r="B699" s="77"/>
      <c r="C699" s="147"/>
      <c r="D699" s="77"/>
      <c r="E699" s="119"/>
      <c r="F699" s="96"/>
      <c r="G699" s="146"/>
      <c r="Q699" s="8">
        <f t="shared" si="43"/>
        <v>1</v>
      </c>
      <c r="R699" s="8">
        <f t="shared" si="44"/>
        <v>1</v>
      </c>
      <c r="S699" s="8">
        <f t="shared" si="45"/>
        <v>1</v>
      </c>
      <c r="T699" s="8">
        <f t="shared" si="46"/>
        <v>3</v>
      </c>
    </row>
    <row r="700" customHeight="1" spans="1:20">
      <c r="A700" s="31">
        <v>3</v>
      </c>
      <c r="B700" s="118" t="s">
        <v>457</v>
      </c>
      <c r="C700" s="32" t="s">
        <v>458</v>
      </c>
      <c r="D700" s="29"/>
      <c r="E700" s="119"/>
      <c r="F700" s="96"/>
      <c r="G700" s="120"/>
      <c r="Q700" s="8">
        <f t="shared" si="43"/>
        <v>1</v>
      </c>
      <c r="R700" s="8">
        <f t="shared" si="44"/>
        <v>1</v>
      </c>
      <c r="S700" s="8">
        <f t="shared" si="45"/>
        <v>1</v>
      </c>
      <c r="T700" s="8">
        <f t="shared" si="46"/>
        <v>3</v>
      </c>
    </row>
    <row r="701" customHeight="1" spans="1:20">
      <c r="A701" s="33"/>
      <c r="B701" s="148"/>
      <c r="C701" s="38"/>
      <c r="D701" s="29"/>
      <c r="E701" s="119"/>
      <c r="F701" s="96"/>
      <c r="G701" s="120"/>
      <c r="Q701" s="8">
        <f t="shared" si="43"/>
        <v>1</v>
      </c>
      <c r="R701" s="8">
        <f t="shared" si="44"/>
        <v>1</v>
      </c>
      <c r="S701" s="8">
        <f t="shared" si="45"/>
        <v>1</v>
      </c>
      <c r="T701" s="8">
        <f t="shared" si="46"/>
        <v>3</v>
      </c>
    </row>
    <row r="702" customHeight="1" spans="1:20">
      <c r="A702" s="33">
        <v>3.1</v>
      </c>
      <c r="B702" s="148" t="s">
        <v>459</v>
      </c>
      <c r="C702" s="32" t="s">
        <v>460</v>
      </c>
      <c r="D702" s="29"/>
      <c r="E702" s="119"/>
      <c r="F702" s="96"/>
      <c r="G702" s="120"/>
      <c r="Q702" s="8">
        <f t="shared" si="43"/>
        <v>1</v>
      </c>
      <c r="R702" s="8">
        <f t="shared" si="44"/>
        <v>1</v>
      </c>
      <c r="S702" s="8">
        <f t="shared" si="45"/>
        <v>1</v>
      </c>
      <c r="T702" s="8">
        <f t="shared" si="46"/>
        <v>3</v>
      </c>
    </row>
    <row r="703" customHeight="1" spans="1:20">
      <c r="A703" s="33"/>
      <c r="B703" s="148"/>
      <c r="C703" s="38"/>
      <c r="D703" s="29"/>
      <c r="E703" s="122"/>
      <c r="F703" s="96"/>
      <c r="G703" s="120"/>
      <c r="Q703" s="8">
        <f t="shared" si="43"/>
        <v>1</v>
      </c>
      <c r="R703" s="8">
        <f t="shared" si="44"/>
        <v>1</v>
      </c>
      <c r="S703" s="8">
        <f t="shared" si="45"/>
        <v>1</v>
      </c>
      <c r="T703" s="8">
        <f t="shared" si="46"/>
        <v>3</v>
      </c>
    </row>
    <row r="704" ht="15.6" customHeight="1" spans="1:20">
      <c r="A704" s="33" t="s">
        <v>461</v>
      </c>
      <c r="B704" s="148"/>
      <c r="C704" s="78" t="s">
        <v>462</v>
      </c>
      <c r="D704" s="29" t="s">
        <v>298</v>
      </c>
      <c r="E704" s="122">
        <f>(1180+130)*1.1*12*0.15</f>
        <v>2593.8</v>
      </c>
      <c r="F704" s="96"/>
      <c r="G704" s="120"/>
      <c r="Q704" s="8">
        <f t="shared" si="43"/>
        <v>1</v>
      </c>
      <c r="R704" s="8">
        <f t="shared" si="44"/>
        <v>1</v>
      </c>
      <c r="S704" s="8">
        <f t="shared" si="45"/>
        <v>1</v>
      </c>
      <c r="T704" s="8">
        <f t="shared" si="46"/>
        <v>3</v>
      </c>
    </row>
    <row r="705" customHeight="1" spans="1:20">
      <c r="A705" s="33"/>
      <c r="B705" s="148"/>
      <c r="C705" s="78"/>
      <c r="D705" s="50"/>
      <c r="E705" s="122"/>
      <c r="F705" s="96"/>
      <c r="G705" s="149"/>
      <c r="Q705" s="8">
        <f t="shared" si="43"/>
        <v>1</v>
      </c>
      <c r="R705" s="8">
        <f t="shared" si="44"/>
        <v>1</v>
      </c>
      <c r="S705" s="8">
        <f t="shared" si="45"/>
        <v>1</v>
      </c>
      <c r="T705" s="8">
        <f t="shared" si="46"/>
        <v>3</v>
      </c>
    </row>
    <row r="706" ht="15.6" customHeight="1" spans="1:20">
      <c r="A706" s="150" t="s">
        <v>463</v>
      </c>
      <c r="B706" s="148" t="s">
        <v>464</v>
      </c>
      <c r="C706" s="51" t="s">
        <v>465</v>
      </c>
      <c r="D706" s="50" t="s">
        <v>298</v>
      </c>
      <c r="E706" s="122">
        <f>0.15*(1180+150)*12</f>
        <v>2394</v>
      </c>
      <c r="F706" s="96"/>
      <c r="G706" s="97"/>
      <c r="Q706" s="8">
        <f t="shared" si="43"/>
        <v>1</v>
      </c>
      <c r="R706" s="8">
        <f t="shared" si="44"/>
        <v>1</v>
      </c>
      <c r="S706" s="8">
        <f t="shared" si="45"/>
        <v>1</v>
      </c>
      <c r="T706" s="8">
        <f t="shared" si="46"/>
        <v>3</v>
      </c>
    </row>
    <row r="707" customHeight="1" spans="1:20">
      <c r="A707" s="150"/>
      <c r="B707" s="148"/>
      <c r="C707" s="51"/>
      <c r="D707" s="50"/>
      <c r="E707" s="122"/>
      <c r="F707" s="96"/>
      <c r="G707" s="97"/>
      <c r="Q707" s="8">
        <f t="shared" si="43"/>
        <v>1</v>
      </c>
      <c r="R707" s="8">
        <f t="shared" si="44"/>
        <v>1</v>
      </c>
      <c r="S707" s="8">
        <f t="shared" si="45"/>
        <v>1</v>
      </c>
      <c r="T707" s="8">
        <f t="shared" si="46"/>
        <v>3</v>
      </c>
    </row>
    <row r="708" ht="13.8" customHeight="1" spans="1:20">
      <c r="A708" s="150" t="s">
        <v>466</v>
      </c>
      <c r="B708" s="148" t="s">
        <v>467</v>
      </c>
      <c r="C708" s="51" t="s">
        <v>468</v>
      </c>
      <c r="D708" s="50" t="s">
        <v>330</v>
      </c>
      <c r="E708" s="122">
        <f>12*(1180+150)</f>
        <v>15960</v>
      </c>
      <c r="F708" s="96"/>
      <c r="G708" s="97"/>
      <c r="Q708" s="8">
        <f t="shared" si="43"/>
        <v>1</v>
      </c>
      <c r="R708" s="8">
        <f t="shared" si="44"/>
        <v>1</v>
      </c>
      <c r="S708" s="8">
        <f t="shared" si="45"/>
        <v>1</v>
      </c>
      <c r="T708" s="8">
        <f t="shared" si="46"/>
        <v>3</v>
      </c>
    </row>
    <row r="709" customHeight="1" spans="1:20">
      <c r="A709" s="33"/>
      <c r="B709" s="148"/>
      <c r="C709" s="38"/>
      <c r="D709" s="29"/>
      <c r="E709" s="122"/>
      <c r="F709" s="96"/>
      <c r="G709" s="120"/>
      <c r="Q709" s="8">
        <f t="shared" si="43"/>
        <v>1</v>
      </c>
      <c r="R709" s="8">
        <f t="shared" si="44"/>
        <v>1</v>
      </c>
      <c r="S709" s="8">
        <f t="shared" si="45"/>
        <v>1</v>
      </c>
      <c r="T709" s="8">
        <f t="shared" si="46"/>
        <v>3</v>
      </c>
    </row>
    <row r="710" customHeight="1" spans="1:20">
      <c r="A710" s="33" t="s">
        <v>469</v>
      </c>
      <c r="B710" s="29" t="s">
        <v>470</v>
      </c>
      <c r="C710" s="151" t="s">
        <v>471</v>
      </c>
      <c r="D710" s="29"/>
      <c r="E710" s="152"/>
      <c r="F710" s="96"/>
      <c r="G710" s="120"/>
      <c r="Q710" s="8">
        <f t="shared" si="43"/>
        <v>1</v>
      </c>
      <c r="R710" s="8">
        <f t="shared" si="44"/>
        <v>1</v>
      </c>
      <c r="S710" s="8">
        <f t="shared" si="45"/>
        <v>1</v>
      </c>
      <c r="T710" s="8">
        <f t="shared" si="46"/>
        <v>3</v>
      </c>
    </row>
    <row r="711" customHeight="1" spans="1:20">
      <c r="A711" s="33"/>
      <c r="B711" s="29"/>
      <c r="C711" s="153"/>
      <c r="D711" s="29"/>
      <c r="E711" s="152"/>
      <c r="F711" s="96"/>
      <c r="G711" s="120"/>
      <c r="Q711" s="8">
        <f t="shared" si="43"/>
        <v>1</v>
      </c>
      <c r="R711" s="8">
        <f t="shared" si="44"/>
        <v>1</v>
      </c>
      <c r="S711" s="8">
        <f t="shared" si="45"/>
        <v>1</v>
      </c>
      <c r="T711" s="8">
        <f t="shared" si="46"/>
        <v>3</v>
      </c>
    </row>
    <row r="712" ht="26.4" customHeight="1" spans="1:20">
      <c r="A712" s="33" t="s">
        <v>472</v>
      </c>
      <c r="B712" s="148"/>
      <c r="C712" s="48" t="s">
        <v>473</v>
      </c>
      <c r="D712" s="39"/>
      <c r="E712" s="152"/>
      <c r="F712" s="96"/>
      <c r="G712" s="120"/>
      <c r="Q712" s="8">
        <f t="shared" si="43"/>
        <v>1</v>
      </c>
      <c r="R712" s="8">
        <f t="shared" si="44"/>
        <v>1</v>
      </c>
      <c r="S712" s="8">
        <f t="shared" si="45"/>
        <v>1</v>
      </c>
      <c r="T712" s="8">
        <f t="shared" si="46"/>
        <v>3</v>
      </c>
    </row>
    <row r="713" customHeight="1" spans="1:20">
      <c r="A713" s="33"/>
      <c r="B713" s="148"/>
      <c r="C713" s="48"/>
      <c r="D713" s="29"/>
      <c r="E713" s="122"/>
      <c r="F713" s="96"/>
      <c r="G713" s="120"/>
      <c r="Q713" s="8">
        <f t="shared" si="43"/>
        <v>1</v>
      </c>
      <c r="R713" s="8">
        <f t="shared" si="44"/>
        <v>1</v>
      </c>
      <c r="S713" s="8">
        <f t="shared" si="45"/>
        <v>1</v>
      </c>
      <c r="T713" s="8">
        <f t="shared" si="46"/>
        <v>3</v>
      </c>
    </row>
    <row r="714" customHeight="1" spans="1:20">
      <c r="A714" s="39"/>
      <c r="B714" s="44"/>
      <c r="C714" s="154" t="s">
        <v>474</v>
      </c>
      <c r="D714" s="29"/>
      <c r="E714" s="155"/>
      <c r="F714" s="96"/>
      <c r="G714" s="120"/>
      <c r="Q714" s="8">
        <f t="shared" si="43"/>
        <v>1</v>
      </c>
      <c r="R714" s="8">
        <f t="shared" si="44"/>
        <v>1</v>
      </c>
      <c r="S714" s="8">
        <f t="shared" si="45"/>
        <v>1</v>
      </c>
      <c r="T714" s="8">
        <f t="shared" si="46"/>
        <v>3</v>
      </c>
    </row>
    <row r="715" customHeight="1" spans="1:20">
      <c r="A715" s="39"/>
      <c r="B715" s="44"/>
      <c r="C715" s="39"/>
      <c r="D715" s="39"/>
      <c r="E715" s="155"/>
      <c r="F715" s="96"/>
      <c r="G715" s="120"/>
      <c r="Q715" s="8">
        <f t="shared" si="43"/>
        <v>1</v>
      </c>
      <c r="R715" s="8">
        <f t="shared" si="44"/>
        <v>1</v>
      </c>
      <c r="S715" s="8">
        <f t="shared" si="45"/>
        <v>1</v>
      </c>
      <c r="T715" s="8">
        <f t="shared" si="46"/>
        <v>3</v>
      </c>
    </row>
    <row r="716" ht="13.8" customHeight="1" spans="1:20">
      <c r="A716" s="39" t="s">
        <v>475</v>
      </c>
      <c r="B716" s="44"/>
      <c r="C716" s="39" t="s">
        <v>476</v>
      </c>
      <c r="D716" s="29" t="s">
        <v>477</v>
      </c>
      <c r="E716" s="155">
        <f>0.2*(SUM(E718:E722))</f>
        <v>461</v>
      </c>
      <c r="F716" s="96"/>
      <c r="G716" s="120"/>
      <c r="Q716" s="8">
        <f t="shared" si="43"/>
        <v>1</v>
      </c>
      <c r="R716" s="8">
        <f t="shared" si="44"/>
        <v>1</v>
      </c>
      <c r="S716" s="8">
        <f t="shared" si="45"/>
        <v>1</v>
      </c>
      <c r="T716" s="8">
        <f t="shared" si="46"/>
        <v>3</v>
      </c>
    </row>
    <row r="717" customHeight="1" spans="1:20">
      <c r="A717" s="39"/>
      <c r="B717" s="44"/>
      <c r="C717" s="39"/>
      <c r="D717" s="39"/>
      <c r="E717" s="155"/>
      <c r="F717" s="96"/>
      <c r="G717" s="120"/>
      <c r="Q717" s="8">
        <f t="shared" si="43"/>
        <v>1</v>
      </c>
      <c r="R717" s="8">
        <f t="shared" si="44"/>
        <v>1</v>
      </c>
      <c r="S717" s="8">
        <f t="shared" si="45"/>
        <v>1</v>
      </c>
      <c r="T717" s="8">
        <f t="shared" si="46"/>
        <v>3</v>
      </c>
    </row>
    <row r="718" ht="13.8" customHeight="1" spans="1:20">
      <c r="A718" s="39" t="s">
        <v>478</v>
      </c>
      <c r="B718" s="44"/>
      <c r="C718" s="39" t="s">
        <v>479</v>
      </c>
      <c r="D718" s="29" t="s">
        <v>477</v>
      </c>
      <c r="E718" s="155">
        <v>795</v>
      </c>
      <c r="F718" s="96"/>
      <c r="G718" s="120"/>
      <c r="Q718" s="8">
        <f t="shared" si="43"/>
        <v>1</v>
      </c>
      <c r="R718" s="8">
        <f t="shared" si="44"/>
        <v>1</v>
      </c>
      <c r="S718" s="8">
        <f t="shared" si="45"/>
        <v>1</v>
      </c>
      <c r="T718" s="8">
        <f t="shared" si="46"/>
        <v>3</v>
      </c>
    </row>
    <row r="719" customHeight="1" spans="1:20">
      <c r="A719" s="39"/>
      <c r="B719" s="44"/>
      <c r="C719" s="39"/>
      <c r="D719" s="39"/>
      <c r="E719" s="155"/>
      <c r="F719" s="96"/>
      <c r="G719" s="120"/>
      <c r="Q719" s="8">
        <f t="shared" si="43"/>
        <v>1</v>
      </c>
      <c r="R719" s="8">
        <f t="shared" si="44"/>
        <v>1</v>
      </c>
      <c r="S719" s="8">
        <f t="shared" si="45"/>
        <v>1</v>
      </c>
      <c r="T719" s="8">
        <f t="shared" si="46"/>
        <v>3</v>
      </c>
    </row>
    <row r="720" ht="13.8" customHeight="1" spans="1:20">
      <c r="A720" s="39" t="s">
        <v>480</v>
      </c>
      <c r="B720" s="44"/>
      <c r="C720" s="39" t="s">
        <v>481</v>
      </c>
      <c r="D720" s="29" t="s">
        <v>477</v>
      </c>
      <c r="E720" s="155">
        <v>1050</v>
      </c>
      <c r="F720" s="96"/>
      <c r="G720" s="120"/>
      <c r="Q720" s="8">
        <f t="shared" si="43"/>
        <v>1</v>
      </c>
      <c r="R720" s="8">
        <f t="shared" si="44"/>
        <v>1</v>
      </c>
      <c r="S720" s="8">
        <f t="shared" si="45"/>
        <v>1</v>
      </c>
      <c r="T720" s="8">
        <f t="shared" si="46"/>
        <v>3</v>
      </c>
    </row>
    <row r="721" customHeight="1" spans="1:20">
      <c r="A721" s="39"/>
      <c r="B721" s="44"/>
      <c r="C721" s="39"/>
      <c r="D721" s="39"/>
      <c r="E721" s="155"/>
      <c r="F721" s="96"/>
      <c r="G721" s="120"/>
      <c r="Q721" s="8">
        <f t="shared" si="43"/>
        <v>1</v>
      </c>
      <c r="R721" s="8">
        <f t="shared" si="44"/>
        <v>1</v>
      </c>
      <c r="S721" s="8">
        <f t="shared" si="45"/>
        <v>1</v>
      </c>
      <c r="T721" s="8">
        <f t="shared" si="46"/>
        <v>3</v>
      </c>
    </row>
    <row r="722" ht="13.8" customHeight="1" spans="1:20">
      <c r="A722" s="39" t="s">
        <v>482</v>
      </c>
      <c r="B722" s="148"/>
      <c r="C722" s="51" t="s">
        <v>483</v>
      </c>
      <c r="D722" s="29" t="s">
        <v>477</v>
      </c>
      <c r="E722" s="155">
        <v>460</v>
      </c>
      <c r="F722" s="96"/>
      <c r="G722" s="120"/>
      <c r="Q722" s="8">
        <f t="shared" ref="Q722:Q785" si="47">IF(K722="No comment",0,1)</f>
        <v>1</v>
      </c>
      <c r="R722" s="8">
        <f t="shared" ref="R722:R785" si="48">IF(L722="No comment",0,1)</f>
        <v>1</v>
      </c>
      <c r="S722" s="8">
        <f t="shared" ref="S722:S785" si="49">IF(M722="No comment",0,1)</f>
        <v>1</v>
      </c>
      <c r="T722" s="8">
        <f t="shared" ref="T722:T785" si="50">SUM(N722:S722)</f>
        <v>3</v>
      </c>
    </row>
    <row r="723" customHeight="1" spans="1:20">
      <c r="A723" s="39"/>
      <c r="B723" s="148"/>
      <c r="C723" s="38"/>
      <c r="D723" s="29"/>
      <c r="E723" s="122"/>
      <c r="F723" s="96"/>
      <c r="G723" s="120"/>
      <c r="Q723" s="8">
        <f t="shared" si="47"/>
        <v>1</v>
      </c>
      <c r="R723" s="8">
        <f t="shared" si="48"/>
        <v>1</v>
      </c>
      <c r="S723" s="8">
        <f t="shared" si="49"/>
        <v>1</v>
      </c>
      <c r="T723" s="8">
        <f t="shared" si="50"/>
        <v>3</v>
      </c>
    </row>
    <row r="724" ht="13.8" customHeight="1" spans="1:20">
      <c r="A724" s="39" t="s">
        <v>484</v>
      </c>
      <c r="B724" s="148"/>
      <c r="C724" s="38" t="s">
        <v>485</v>
      </c>
      <c r="D724" s="29" t="s">
        <v>477</v>
      </c>
      <c r="E724" s="155">
        <f>320*1.216*6</f>
        <v>2334.72</v>
      </c>
      <c r="F724" s="96"/>
      <c r="G724" s="120"/>
      <c r="Q724" s="8">
        <f t="shared" si="47"/>
        <v>1</v>
      </c>
      <c r="R724" s="8">
        <f t="shared" si="48"/>
        <v>1</v>
      </c>
      <c r="S724" s="8">
        <f t="shared" si="49"/>
        <v>1</v>
      </c>
      <c r="T724" s="8">
        <f t="shared" si="50"/>
        <v>3</v>
      </c>
    </row>
    <row r="725" customHeight="1" spans="1:20">
      <c r="A725" s="39"/>
      <c r="B725" s="44"/>
      <c r="C725" s="39"/>
      <c r="D725" s="39"/>
      <c r="E725" s="155"/>
      <c r="F725" s="96"/>
      <c r="G725" s="120"/>
      <c r="Q725" s="8">
        <f t="shared" si="47"/>
        <v>1</v>
      </c>
      <c r="R725" s="8">
        <f t="shared" si="48"/>
        <v>1</v>
      </c>
      <c r="S725" s="8">
        <f t="shared" si="49"/>
        <v>1</v>
      </c>
      <c r="T725" s="8">
        <f t="shared" si="50"/>
        <v>3</v>
      </c>
    </row>
    <row r="726" customHeight="1" spans="1:20">
      <c r="A726" s="33" t="s">
        <v>486</v>
      </c>
      <c r="B726" s="44"/>
      <c r="C726" s="156" t="s">
        <v>487</v>
      </c>
      <c r="D726" s="29"/>
      <c r="E726" s="122"/>
      <c r="F726" s="96"/>
      <c r="G726" s="120"/>
      <c r="Q726" s="8">
        <f t="shared" si="47"/>
        <v>1</v>
      </c>
      <c r="R726" s="8">
        <f t="shared" si="48"/>
        <v>1</v>
      </c>
      <c r="S726" s="8">
        <f t="shared" si="49"/>
        <v>1</v>
      </c>
      <c r="T726" s="8">
        <f t="shared" si="50"/>
        <v>3</v>
      </c>
    </row>
    <row r="727" customHeight="1" spans="1:20">
      <c r="A727" s="33"/>
      <c r="B727" s="65"/>
      <c r="C727" s="36"/>
      <c r="D727" s="29"/>
      <c r="E727" s="122"/>
      <c r="F727" s="96"/>
      <c r="G727" s="120"/>
      <c r="Q727" s="8">
        <f t="shared" si="47"/>
        <v>1</v>
      </c>
      <c r="R727" s="8">
        <f t="shared" si="48"/>
        <v>1</v>
      </c>
      <c r="S727" s="8">
        <f t="shared" si="49"/>
        <v>1</v>
      </c>
      <c r="T727" s="8">
        <f t="shared" si="50"/>
        <v>3</v>
      </c>
    </row>
    <row r="728" ht="26.4" customHeight="1" spans="1:20">
      <c r="A728" s="33" t="s">
        <v>488</v>
      </c>
      <c r="B728" s="5" t="s">
        <v>489</v>
      </c>
      <c r="C728" s="38" t="s">
        <v>490</v>
      </c>
      <c r="D728" s="29" t="s">
        <v>477</v>
      </c>
      <c r="E728" s="122">
        <f>E716*0.15</f>
        <v>69.15</v>
      </c>
      <c r="F728" s="96"/>
      <c r="G728" s="120"/>
      <c r="Q728" s="8">
        <f t="shared" si="47"/>
        <v>1</v>
      </c>
      <c r="R728" s="8">
        <f t="shared" si="48"/>
        <v>1</v>
      </c>
      <c r="S728" s="8">
        <f t="shared" si="49"/>
        <v>1</v>
      </c>
      <c r="T728" s="8">
        <f t="shared" si="50"/>
        <v>3</v>
      </c>
    </row>
    <row r="729" customHeight="1" spans="1:20">
      <c r="A729" s="33"/>
      <c r="B729" s="148"/>
      <c r="C729" s="38"/>
      <c r="D729" s="29"/>
      <c r="E729" s="122"/>
      <c r="F729" s="96"/>
      <c r="G729" s="120"/>
      <c r="Q729" s="8">
        <f t="shared" si="47"/>
        <v>1</v>
      </c>
      <c r="R729" s="8">
        <f t="shared" si="48"/>
        <v>1</v>
      </c>
      <c r="S729" s="8">
        <f t="shared" si="49"/>
        <v>1</v>
      </c>
      <c r="T729" s="8">
        <f t="shared" si="50"/>
        <v>3</v>
      </c>
    </row>
    <row r="730" ht="13.8" customHeight="1" spans="1:20">
      <c r="A730" s="33" t="s">
        <v>491</v>
      </c>
      <c r="B730" s="88" t="s">
        <v>492</v>
      </c>
      <c r="C730" s="38" t="s">
        <v>493</v>
      </c>
      <c r="D730" s="29" t="s">
        <v>477</v>
      </c>
      <c r="E730" s="122">
        <v>50</v>
      </c>
      <c r="F730" s="96"/>
      <c r="G730" s="120"/>
      <c r="Q730" s="8">
        <f t="shared" si="47"/>
        <v>1</v>
      </c>
      <c r="R730" s="8">
        <f t="shared" si="48"/>
        <v>1</v>
      </c>
      <c r="S730" s="8">
        <f t="shared" si="49"/>
        <v>1</v>
      </c>
      <c r="T730" s="8">
        <f t="shared" si="50"/>
        <v>3</v>
      </c>
    </row>
    <row r="731" customHeight="1" spans="1:20">
      <c r="A731" s="33"/>
      <c r="B731" s="148"/>
      <c r="C731" s="38"/>
      <c r="D731" s="29"/>
      <c r="E731" s="122"/>
      <c r="F731" s="96"/>
      <c r="G731" s="120"/>
      <c r="Q731" s="8">
        <f t="shared" si="47"/>
        <v>1</v>
      </c>
      <c r="R731" s="8">
        <f t="shared" si="48"/>
        <v>1</v>
      </c>
      <c r="S731" s="8">
        <f t="shared" si="49"/>
        <v>1</v>
      </c>
      <c r="T731" s="8">
        <f t="shared" si="50"/>
        <v>3</v>
      </c>
    </row>
    <row r="732" ht="26.4" customHeight="1" spans="1:20">
      <c r="A732" s="33" t="s">
        <v>494</v>
      </c>
      <c r="B732" s="44"/>
      <c r="C732" s="157" t="s">
        <v>495</v>
      </c>
      <c r="D732" s="29" t="s">
        <v>477</v>
      </c>
      <c r="E732" s="122">
        <v>50</v>
      </c>
      <c r="F732" s="96"/>
      <c r="G732" s="120"/>
      <c r="Q732" s="8">
        <f t="shared" si="47"/>
        <v>1</v>
      </c>
      <c r="R732" s="8">
        <f t="shared" si="48"/>
        <v>1</v>
      </c>
      <c r="S732" s="8">
        <f t="shared" si="49"/>
        <v>1</v>
      </c>
      <c r="T732" s="8">
        <f t="shared" si="50"/>
        <v>3</v>
      </c>
    </row>
    <row r="733" customHeight="1" spans="1:20">
      <c r="A733" s="33"/>
      <c r="B733" s="148"/>
      <c r="C733" s="38"/>
      <c r="D733" s="29"/>
      <c r="E733" s="122"/>
      <c r="F733" s="96"/>
      <c r="G733" s="120"/>
      <c r="Q733" s="8">
        <f t="shared" si="47"/>
        <v>1</v>
      </c>
      <c r="R733" s="8">
        <f t="shared" si="48"/>
        <v>1</v>
      </c>
      <c r="S733" s="8">
        <f t="shared" si="49"/>
        <v>1</v>
      </c>
      <c r="T733" s="8">
        <f t="shared" si="50"/>
        <v>3</v>
      </c>
    </row>
    <row r="734" customHeight="1" spans="1:20">
      <c r="A734" s="33" t="s">
        <v>496</v>
      </c>
      <c r="B734" s="88" t="s">
        <v>497</v>
      </c>
      <c r="C734" s="158" t="s">
        <v>498</v>
      </c>
      <c r="D734" s="44"/>
      <c r="E734" s="155"/>
      <c r="F734" s="159"/>
      <c r="G734" s="120"/>
      <c r="Q734" s="8">
        <f t="shared" si="47"/>
        <v>1</v>
      </c>
      <c r="R734" s="8">
        <f t="shared" si="48"/>
        <v>1</v>
      </c>
      <c r="S734" s="8">
        <f t="shared" si="49"/>
        <v>1</v>
      </c>
      <c r="T734" s="8">
        <f t="shared" si="50"/>
        <v>3</v>
      </c>
    </row>
    <row r="735" customHeight="1" spans="1:20">
      <c r="A735" s="33"/>
      <c r="B735" s="5"/>
      <c r="C735" s="158"/>
      <c r="D735" s="44"/>
      <c r="E735" s="155"/>
      <c r="F735" s="159"/>
      <c r="G735" s="120"/>
      <c r="Q735" s="8">
        <f t="shared" si="47"/>
        <v>1</v>
      </c>
      <c r="R735" s="8">
        <f t="shared" si="48"/>
        <v>1</v>
      </c>
      <c r="S735" s="8">
        <f t="shared" si="49"/>
        <v>1</v>
      </c>
      <c r="T735" s="8">
        <f t="shared" si="50"/>
        <v>3</v>
      </c>
    </row>
    <row r="736" customHeight="1" spans="1:20">
      <c r="A736" s="150" t="s">
        <v>499</v>
      </c>
      <c r="B736" s="88"/>
      <c r="C736" s="158" t="s">
        <v>500</v>
      </c>
      <c r="D736" s="44" t="s">
        <v>501</v>
      </c>
      <c r="E736" s="155">
        <v>300</v>
      </c>
      <c r="F736" s="159"/>
      <c r="G736" s="120"/>
      <c r="Q736" s="8">
        <f t="shared" si="47"/>
        <v>1</v>
      </c>
      <c r="R736" s="8">
        <f t="shared" si="48"/>
        <v>1</v>
      </c>
      <c r="S736" s="8">
        <f t="shared" si="49"/>
        <v>1</v>
      </c>
      <c r="T736" s="8">
        <f t="shared" si="50"/>
        <v>3</v>
      </c>
    </row>
    <row r="737" customHeight="1" spans="1:20">
      <c r="A737" s="150"/>
      <c r="B737" s="88"/>
      <c r="C737" s="158"/>
      <c r="D737" s="44"/>
      <c r="E737" s="155"/>
      <c r="F737" s="159"/>
      <c r="G737" s="120"/>
      <c r="Q737" s="8">
        <f t="shared" si="47"/>
        <v>1</v>
      </c>
      <c r="R737" s="8">
        <f t="shared" si="48"/>
        <v>1</v>
      </c>
      <c r="S737" s="8">
        <f t="shared" si="49"/>
        <v>1</v>
      </c>
      <c r="T737" s="8">
        <f t="shared" si="50"/>
        <v>3</v>
      </c>
    </row>
    <row r="738" customHeight="1" spans="1:20">
      <c r="A738" s="150" t="s">
        <v>502</v>
      </c>
      <c r="B738" s="88"/>
      <c r="C738" s="158" t="s">
        <v>503</v>
      </c>
      <c r="D738" s="44" t="s">
        <v>501</v>
      </c>
      <c r="E738" s="155">
        <v>300</v>
      </c>
      <c r="F738" s="159"/>
      <c r="G738" s="120"/>
      <c r="Q738" s="8">
        <f t="shared" si="47"/>
        <v>1</v>
      </c>
      <c r="R738" s="8">
        <f t="shared" si="48"/>
        <v>1</v>
      </c>
      <c r="S738" s="8">
        <f t="shared" si="49"/>
        <v>1</v>
      </c>
      <c r="T738" s="8">
        <f t="shared" si="50"/>
        <v>3</v>
      </c>
    </row>
    <row r="739" customHeight="1" spans="1:20">
      <c r="A739" s="33"/>
      <c r="B739" s="88"/>
      <c r="C739" s="158"/>
      <c r="D739" s="44"/>
      <c r="E739" s="155"/>
      <c r="F739" s="159"/>
      <c r="G739" s="120"/>
      <c r="Q739" s="8">
        <f t="shared" si="47"/>
        <v>1</v>
      </c>
      <c r="R739" s="8">
        <f t="shared" si="48"/>
        <v>1</v>
      </c>
      <c r="S739" s="8">
        <f t="shared" si="49"/>
        <v>1</v>
      </c>
      <c r="T739" s="8">
        <f t="shared" si="50"/>
        <v>3</v>
      </c>
    </row>
    <row r="740" customHeight="1" spans="1:20">
      <c r="A740" s="150" t="s">
        <v>504</v>
      </c>
      <c r="B740" s="160" t="s">
        <v>505</v>
      </c>
      <c r="C740" s="161" t="s">
        <v>506</v>
      </c>
      <c r="D740" s="162"/>
      <c r="E740" s="163"/>
      <c r="F740" s="159"/>
      <c r="G740" s="120"/>
      <c r="Q740" s="8">
        <f t="shared" si="47"/>
        <v>1</v>
      </c>
      <c r="R740" s="8">
        <f t="shared" si="48"/>
        <v>1</v>
      </c>
      <c r="S740" s="8">
        <f t="shared" si="49"/>
        <v>1</v>
      </c>
      <c r="T740" s="8">
        <f t="shared" si="50"/>
        <v>3</v>
      </c>
    </row>
    <row r="741" customHeight="1" spans="1:20">
      <c r="A741" s="33"/>
      <c r="B741" s="160"/>
      <c r="C741" s="161"/>
      <c r="D741" s="162"/>
      <c r="E741" s="163"/>
      <c r="F741" s="159"/>
      <c r="G741" s="120"/>
      <c r="Q741" s="8">
        <f t="shared" si="47"/>
        <v>1</v>
      </c>
      <c r="R741" s="8">
        <f t="shared" si="48"/>
        <v>1</v>
      </c>
      <c r="S741" s="8">
        <f t="shared" si="49"/>
        <v>1</v>
      </c>
      <c r="T741" s="8">
        <f t="shared" si="50"/>
        <v>3</v>
      </c>
    </row>
    <row r="742" customHeight="1" spans="1:20">
      <c r="A742" s="33" t="s">
        <v>507</v>
      </c>
      <c r="B742" s="88"/>
      <c r="C742" s="161" t="s">
        <v>508</v>
      </c>
      <c r="D742" s="44" t="s">
        <v>314</v>
      </c>
      <c r="E742" s="155">
        <v>50</v>
      </c>
      <c r="F742" s="159"/>
      <c r="G742" s="120"/>
      <c r="Q742" s="8">
        <f t="shared" si="47"/>
        <v>1</v>
      </c>
      <c r="R742" s="8">
        <f t="shared" si="48"/>
        <v>1</v>
      </c>
      <c r="S742" s="8">
        <f t="shared" si="49"/>
        <v>1</v>
      </c>
      <c r="T742" s="8">
        <f t="shared" si="50"/>
        <v>3</v>
      </c>
    </row>
    <row r="743" customHeight="1" spans="1:20">
      <c r="A743" s="162"/>
      <c r="B743" s="88"/>
      <c r="C743" s="158"/>
      <c r="D743" s="44"/>
      <c r="E743" s="155"/>
      <c r="F743" s="159"/>
      <c r="G743" s="120"/>
      <c r="Q743" s="8">
        <f t="shared" si="47"/>
        <v>1</v>
      </c>
      <c r="R743" s="8">
        <f t="shared" si="48"/>
        <v>1</v>
      </c>
      <c r="S743" s="8">
        <f t="shared" si="49"/>
        <v>1</v>
      </c>
      <c r="T743" s="8">
        <f t="shared" si="50"/>
        <v>3</v>
      </c>
    </row>
    <row r="744" customHeight="1" spans="1:20">
      <c r="A744" s="162" t="s">
        <v>509</v>
      </c>
      <c r="B744" s="88"/>
      <c r="C744" s="162" t="s">
        <v>510</v>
      </c>
      <c r="D744" s="160" t="s">
        <v>314</v>
      </c>
      <c r="E744" s="164">
        <v>50</v>
      </c>
      <c r="F744" s="159"/>
      <c r="G744" s="120"/>
      <c r="Q744" s="8">
        <f t="shared" si="47"/>
        <v>1</v>
      </c>
      <c r="R744" s="8">
        <f t="shared" si="48"/>
        <v>1</v>
      </c>
      <c r="S744" s="8">
        <f t="shared" si="49"/>
        <v>1</v>
      </c>
      <c r="T744" s="8">
        <f t="shared" si="50"/>
        <v>3</v>
      </c>
    </row>
    <row r="745" customHeight="1" spans="1:20">
      <c r="A745" s="162"/>
      <c r="B745" s="29"/>
      <c r="C745" s="162"/>
      <c r="D745" s="160"/>
      <c r="E745" s="164"/>
      <c r="F745" s="159"/>
      <c r="G745" s="120"/>
      <c r="Q745" s="8">
        <f t="shared" si="47"/>
        <v>1</v>
      </c>
      <c r="R745" s="8">
        <f t="shared" si="48"/>
        <v>1</v>
      </c>
      <c r="S745" s="8">
        <f t="shared" si="49"/>
        <v>1</v>
      </c>
      <c r="T745" s="8">
        <f t="shared" si="50"/>
        <v>3</v>
      </c>
    </row>
    <row r="746" customHeight="1" spans="1:20">
      <c r="A746" s="162" t="s">
        <v>511</v>
      </c>
      <c r="B746" s="29"/>
      <c r="C746" s="162" t="s">
        <v>512</v>
      </c>
      <c r="D746" s="160" t="s">
        <v>314</v>
      </c>
      <c r="E746" s="164">
        <v>50</v>
      </c>
      <c r="F746" s="159"/>
      <c r="G746" s="120"/>
      <c r="Q746" s="8">
        <f t="shared" si="47"/>
        <v>1</v>
      </c>
      <c r="R746" s="8">
        <f t="shared" si="48"/>
        <v>1</v>
      </c>
      <c r="S746" s="8">
        <f t="shared" si="49"/>
        <v>1</v>
      </c>
      <c r="T746" s="8">
        <f t="shared" si="50"/>
        <v>3</v>
      </c>
    </row>
    <row r="747" customHeight="1" spans="1:20">
      <c r="A747" s="162"/>
      <c r="B747" s="29"/>
      <c r="C747" s="162"/>
      <c r="D747" s="160"/>
      <c r="E747" s="164"/>
      <c r="F747" s="159"/>
      <c r="G747" s="120"/>
      <c r="Q747" s="8">
        <f t="shared" si="47"/>
        <v>1</v>
      </c>
      <c r="R747" s="8">
        <f t="shared" si="48"/>
        <v>1</v>
      </c>
      <c r="S747" s="8">
        <f t="shared" si="49"/>
        <v>1</v>
      </c>
      <c r="T747" s="8">
        <f t="shared" si="50"/>
        <v>3</v>
      </c>
    </row>
    <row r="748" customHeight="1" spans="1:20">
      <c r="A748" s="162" t="s">
        <v>513</v>
      </c>
      <c r="B748" s="77"/>
      <c r="C748" s="162" t="s">
        <v>514</v>
      </c>
      <c r="D748" s="160" t="s">
        <v>314</v>
      </c>
      <c r="E748" s="164">
        <v>50</v>
      </c>
      <c r="F748" s="159"/>
      <c r="G748" s="120"/>
      <c r="Q748" s="8">
        <f t="shared" si="47"/>
        <v>1</v>
      </c>
      <c r="R748" s="8">
        <f t="shared" si="48"/>
        <v>1</v>
      </c>
      <c r="S748" s="8">
        <f t="shared" si="49"/>
        <v>1</v>
      </c>
      <c r="T748" s="8">
        <f t="shared" si="50"/>
        <v>3</v>
      </c>
    </row>
    <row r="749" customHeight="1" spans="1:20">
      <c r="A749" s="162"/>
      <c r="B749" s="29"/>
      <c r="C749" s="162"/>
      <c r="D749" s="160"/>
      <c r="E749" s="164"/>
      <c r="F749" s="159"/>
      <c r="G749" s="120"/>
      <c r="Q749" s="8">
        <f t="shared" si="47"/>
        <v>1</v>
      </c>
      <c r="R749" s="8">
        <f t="shared" si="48"/>
        <v>1</v>
      </c>
      <c r="S749" s="8">
        <f t="shared" si="49"/>
        <v>1</v>
      </c>
      <c r="T749" s="8">
        <f t="shared" si="50"/>
        <v>3</v>
      </c>
    </row>
    <row r="750" customHeight="1" spans="1:20">
      <c r="A750" s="162" t="s">
        <v>515</v>
      </c>
      <c r="B750" s="160"/>
      <c r="C750" s="162" t="s">
        <v>516</v>
      </c>
      <c r="D750" s="160" t="s">
        <v>314</v>
      </c>
      <c r="E750" s="164">
        <v>50</v>
      </c>
      <c r="F750" s="159"/>
      <c r="G750" s="120"/>
      <c r="Q750" s="8">
        <f t="shared" si="47"/>
        <v>1</v>
      </c>
      <c r="R750" s="8">
        <f t="shared" si="48"/>
        <v>1</v>
      </c>
      <c r="S750" s="8">
        <f t="shared" si="49"/>
        <v>1</v>
      </c>
      <c r="T750" s="8">
        <f t="shared" si="50"/>
        <v>3</v>
      </c>
    </row>
    <row r="751" customHeight="1" spans="1:20">
      <c r="A751" s="162"/>
      <c r="B751" s="160"/>
      <c r="C751" s="161"/>
      <c r="D751" s="160"/>
      <c r="E751" s="164"/>
      <c r="F751" s="159"/>
      <c r="G751" s="120"/>
      <c r="Q751" s="8">
        <f t="shared" si="47"/>
        <v>1</v>
      </c>
      <c r="R751" s="8">
        <f t="shared" si="48"/>
        <v>1</v>
      </c>
      <c r="S751" s="8">
        <f t="shared" si="49"/>
        <v>1</v>
      </c>
      <c r="T751" s="8">
        <f t="shared" si="50"/>
        <v>3</v>
      </c>
    </row>
    <row r="752" customHeight="1" spans="1:20">
      <c r="A752" s="33">
        <v>3.2</v>
      </c>
      <c r="B752" s="160" t="s">
        <v>517</v>
      </c>
      <c r="C752" s="43" t="s">
        <v>518</v>
      </c>
      <c r="D752" s="165"/>
      <c r="E752" s="164"/>
      <c r="F752" s="159"/>
      <c r="G752" s="166"/>
      <c r="Q752" s="8">
        <f t="shared" si="47"/>
        <v>1</v>
      </c>
      <c r="R752" s="8">
        <f t="shared" si="48"/>
        <v>1</v>
      </c>
      <c r="S752" s="8">
        <f t="shared" si="49"/>
        <v>1</v>
      </c>
      <c r="T752" s="8">
        <f t="shared" si="50"/>
        <v>3</v>
      </c>
    </row>
    <row r="753" customHeight="1" spans="1:20">
      <c r="A753" s="33"/>
      <c r="B753" s="77"/>
      <c r="C753" s="167"/>
      <c r="D753" s="165"/>
      <c r="E753" s="168"/>
      <c r="F753" s="159"/>
      <c r="G753" s="166"/>
      <c r="Q753" s="8">
        <f t="shared" si="47"/>
        <v>1</v>
      </c>
      <c r="R753" s="8">
        <f t="shared" si="48"/>
        <v>1</v>
      </c>
      <c r="S753" s="8">
        <f t="shared" si="49"/>
        <v>1</v>
      </c>
      <c r="T753" s="8">
        <f t="shared" si="50"/>
        <v>3</v>
      </c>
    </row>
    <row r="754" ht="15.6" customHeight="1" spans="1:20">
      <c r="A754" s="33" t="s">
        <v>472</v>
      </c>
      <c r="B754" s="160"/>
      <c r="C754" s="162" t="s">
        <v>519</v>
      </c>
      <c r="D754" s="169" t="s">
        <v>298</v>
      </c>
      <c r="E754" s="163" t="s">
        <v>520</v>
      </c>
      <c r="F754" s="159"/>
      <c r="G754" s="166"/>
      <c r="Q754" s="8">
        <f t="shared" si="47"/>
        <v>1</v>
      </c>
      <c r="R754" s="8">
        <f t="shared" si="48"/>
        <v>1</v>
      </c>
      <c r="S754" s="8">
        <f t="shared" si="49"/>
        <v>1</v>
      </c>
      <c r="T754" s="8">
        <f t="shared" si="50"/>
        <v>3</v>
      </c>
    </row>
    <row r="755" customHeight="1" spans="1:20">
      <c r="A755" s="170"/>
      <c r="B755" s="160"/>
      <c r="C755" s="162"/>
      <c r="D755" s="169"/>
      <c r="E755" s="163"/>
      <c r="F755" s="159"/>
      <c r="G755" s="166"/>
      <c r="Q755" s="8">
        <f t="shared" si="47"/>
        <v>1</v>
      </c>
      <c r="R755" s="8">
        <f t="shared" si="48"/>
        <v>1</v>
      </c>
      <c r="S755" s="8">
        <f t="shared" si="49"/>
        <v>1</v>
      </c>
      <c r="T755" s="8">
        <f t="shared" si="50"/>
        <v>3</v>
      </c>
    </row>
    <row r="756" ht="15.6" customHeight="1" spans="1:20">
      <c r="A756" s="170" t="s">
        <v>486</v>
      </c>
      <c r="B756" s="29"/>
      <c r="C756" s="162" t="s">
        <v>521</v>
      </c>
      <c r="D756" s="169" t="s">
        <v>522</v>
      </c>
      <c r="E756" s="164">
        <v>250</v>
      </c>
      <c r="F756" s="159"/>
      <c r="G756" s="166"/>
      <c r="Q756" s="8">
        <f t="shared" si="47"/>
        <v>1</v>
      </c>
      <c r="R756" s="8">
        <f t="shared" si="48"/>
        <v>1</v>
      </c>
      <c r="S756" s="8">
        <f t="shared" si="49"/>
        <v>1</v>
      </c>
      <c r="T756" s="8">
        <f t="shared" si="50"/>
        <v>3</v>
      </c>
    </row>
    <row r="757" customHeight="1" spans="1:20">
      <c r="A757" s="170"/>
      <c r="B757" s="29"/>
      <c r="C757" s="171"/>
      <c r="D757" s="169"/>
      <c r="E757" s="164"/>
      <c r="F757" s="159"/>
      <c r="G757" s="166"/>
      <c r="Q757" s="8">
        <f t="shared" si="47"/>
        <v>1</v>
      </c>
      <c r="R757" s="8">
        <f t="shared" si="48"/>
        <v>1</v>
      </c>
      <c r="S757" s="8">
        <f t="shared" si="49"/>
        <v>1</v>
      </c>
      <c r="T757" s="8">
        <f t="shared" si="50"/>
        <v>3</v>
      </c>
    </row>
    <row r="758" customHeight="1" spans="1:20">
      <c r="A758" s="170" t="s">
        <v>496</v>
      </c>
      <c r="B758" s="172" t="s">
        <v>523</v>
      </c>
      <c r="C758" s="171" t="s">
        <v>524</v>
      </c>
      <c r="D758" s="169"/>
      <c r="E758" s="164"/>
      <c r="F758" s="159"/>
      <c r="G758" s="166"/>
      <c r="Q758" s="8">
        <f t="shared" si="47"/>
        <v>1</v>
      </c>
      <c r="R758" s="8">
        <f t="shared" si="48"/>
        <v>1</v>
      </c>
      <c r="S758" s="8">
        <f t="shared" si="49"/>
        <v>1</v>
      </c>
      <c r="T758" s="8">
        <f t="shared" si="50"/>
        <v>3</v>
      </c>
    </row>
    <row r="759" customHeight="1" spans="1:20">
      <c r="A759" s="39"/>
      <c r="B759" s="29"/>
      <c r="C759" s="171"/>
      <c r="D759" s="169"/>
      <c r="E759" s="164"/>
      <c r="F759" s="159"/>
      <c r="G759" s="166"/>
      <c r="Q759" s="8">
        <f t="shared" si="47"/>
        <v>1</v>
      </c>
      <c r="R759" s="8">
        <f t="shared" si="48"/>
        <v>1</v>
      </c>
      <c r="S759" s="8">
        <f t="shared" si="49"/>
        <v>1</v>
      </c>
      <c r="T759" s="8">
        <f t="shared" si="50"/>
        <v>3</v>
      </c>
    </row>
    <row r="760" ht="15.6" customHeight="1" spans="1:20">
      <c r="A760" s="43">
        <v>3.4</v>
      </c>
      <c r="B760" s="33" t="s">
        <v>525</v>
      </c>
      <c r="C760" s="167" t="s">
        <v>526</v>
      </c>
      <c r="D760" s="50" t="s">
        <v>298</v>
      </c>
      <c r="E760" s="164">
        <f>ROUND((1180/2460)*622,0)</f>
        <v>298</v>
      </c>
      <c r="F760" s="159"/>
      <c r="G760" s="166"/>
      <c r="Q760" s="8">
        <f t="shared" si="47"/>
        <v>1</v>
      </c>
      <c r="R760" s="8">
        <f t="shared" si="48"/>
        <v>1</v>
      </c>
      <c r="S760" s="8">
        <f t="shared" si="49"/>
        <v>1</v>
      </c>
      <c r="T760" s="8">
        <f t="shared" si="50"/>
        <v>3</v>
      </c>
    </row>
    <row r="761" customHeight="1" spans="1:20">
      <c r="A761" s="162"/>
      <c r="B761" s="160"/>
      <c r="C761" s="161"/>
      <c r="D761" s="160"/>
      <c r="E761" s="164"/>
      <c r="F761" s="159"/>
      <c r="G761" s="120"/>
      <c r="Q761" s="8">
        <f t="shared" si="47"/>
        <v>1</v>
      </c>
      <c r="R761" s="8">
        <f t="shared" si="48"/>
        <v>1</v>
      </c>
      <c r="S761" s="8">
        <f t="shared" si="49"/>
        <v>1</v>
      </c>
      <c r="T761" s="8">
        <f t="shared" si="50"/>
        <v>3</v>
      </c>
    </row>
    <row r="762" customHeight="1" spans="1:20">
      <c r="A762" s="162"/>
      <c r="B762" s="160"/>
      <c r="C762" s="161"/>
      <c r="D762" s="160"/>
      <c r="E762" s="164"/>
      <c r="F762" s="159"/>
      <c r="G762" s="120"/>
      <c r="Q762" s="8">
        <f t="shared" si="47"/>
        <v>1</v>
      </c>
      <c r="R762" s="8">
        <f t="shared" si="48"/>
        <v>1</v>
      </c>
      <c r="S762" s="8">
        <f t="shared" si="49"/>
        <v>1</v>
      </c>
      <c r="T762" s="8">
        <f t="shared" si="50"/>
        <v>3</v>
      </c>
    </row>
    <row r="763" customHeight="1" spans="1:20">
      <c r="A763" s="162"/>
      <c r="B763" s="160"/>
      <c r="C763" s="161"/>
      <c r="D763" s="160"/>
      <c r="E763" s="164"/>
      <c r="F763" s="159"/>
      <c r="G763" s="120"/>
      <c r="Q763" s="8">
        <f t="shared" si="47"/>
        <v>1</v>
      </c>
      <c r="R763" s="8">
        <f t="shared" si="48"/>
        <v>1</v>
      </c>
      <c r="S763" s="8">
        <f t="shared" si="49"/>
        <v>1</v>
      </c>
      <c r="T763" s="8">
        <f t="shared" si="50"/>
        <v>3</v>
      </c>
    </row>
    <row r="764" customHeight="1" spans="1:20">
      <c r="A764" s="162"/>
      <c r="B764" s="160"/>
      <c r="C764" s="161"/>
      <c r="D764" s="160"/>
      <c r="E764" s="164"/>
      <c r="F764" s="159"/>
      <c r="G764" s="120"/>
      <c r="Q764" s="8">
        <f t="shared" si="47"/>
        <v>1</v>
      </c>
      <c r="R764" s="8">
        <f t="shared" si="48"/>
        <v>1</v>
      </c>
      <c r="S764" s="8">
        <f t="shared" si="49"/>
        <v>1</v>
      </c>
      <c r="T764" s="8">
        <f t="shared" si="50"/>
        <v>3</v>
      </c>
    </row>
    <row r="765" customHeight="1" spans="1:20">
      <c r="A765" s="162"/>
      <c r="B765" s="160"/>
      <c r="C765" s="161"/>
      <c r="D765" s="160"/>
      <c r="E765" s="164"/>
      <c r="F765" s="159"/>
      <c r="G765" s="120"/>
      <c r="Q765" s="8">
        <f t="shared" si="47"/>
        <v>1</v>
      </c>
      <c r="R765" s="8">
        <f t="shared" si="48"/>
        <v>1</v>
      </c>
      <c r="S765" s="8">
        <f t="shared" si="49"/>
        <v>1</v>
      </c>
      <c r="T765" s="8">
        <f t="shared" si="50"/>
        <v>3</v>
      </c>
    </row>
    <row r="766" customHeight="1" spans="1:20">
      <c r="A766" s="162"/>
      <c r="B766" s="160"/>
      <c r="C766" s="161"/>
      <c r="D766" s="160"/>
      <c r="E766" s="164"/>
      <c r="F766" s="159"/>
      <c r="G766" s="120"/>
      <c r="Q766" s="8">
        <f t="shared" si="47"/>
        <v>1</v>
      </c>
      <c r="R766" s="8">
        <f t="shared" si="48"/>
        <v>1</v>
      </c>
      <c r="S766" s="8">
        <f t="shared" si="49"/>
        <v>1</v>
      </c>
      <c r="T766" s="8">
        <f t="shared" si="50"/>
        <v>3</v>
      </c>
    </row>
    <row r="767" customHeight="1" spans="1:20">
      <c r="A767" s="162"/>
      <c r="B767" s="160"/>
      <c r="C767" s="161"/>
      <c r="D767" s="160"/>
      <c r="E767" s="164"/>
      <c r="F767" s="159"/>
      <c r="G767" s="120"/>
      <c r="Q767" s="8">
        <f t="shared" si="47"/>
        <v>1</v>
      </c>
      <c r="R767" s="8">
        <f t="shared" si="48"/>
        <v>1</v>
      </c>
      <c r="S767" s="8">
        <f t="shared" si="49"/>
        <v>1</v>
      </c>
      <c r="T767" s="8">
        <f t="shared" si="50"/>
        <v>3</v>
      </c>
    </row>
    <row r="768" customHeight="1" spans="1:20">
      <c r="A768" s="162"/>
      <c r="B768" s="160"/>
      <c r="C768" s="161"/>
      <c r="D768" s="160"/>
      <c r="E768" s="164"/>
      <c r="F768" s="159"/>
      <c r="G768" s="120"/>
      <c r="Q768" s="8">
        <f t="shared" si="47"/>
        <v>1</v>
      </c>
      <c r="R768" s="8">
        <f t="shared" si="48"/>
        <v>1</v>
      </c>
      <c r="S768" s="8">
        <f t="shared" si="49"/>
        <v>1</v>
      </c>
      <c r="T768" s="8">
        <f t="shared" si="50"/>
        <v>3</v>
      </c>
    </row>
    <row r="769" customHeight="1" spans="1:20">
      <c r="A769" s="162"/>
      <c r="B769" s="160"/>
      <c r="C769" s="161"/>
      <c r="D769" s="160"/>
      <c r="E769" s="164"/>
      <c r="F769" s="159"/>
      <c r="G769" s="120"/>
      <c r="Q769" s="8">
        <f t="shared" si="47"/>
        <v>1</v>
      </c>
      <c r="R769" s="8">
        <f t="shared" si="48"/>
        <v>1</v>
      </c>
      <c r="S769" s="8">
        <f t="shared" si="49"/>
        <v>1</v>
      </c>
      <c r="T769" s="8">
        <f t="shared" si="50"/>
        <v>3</v>
      </c>
    </row>
    <row r="770" customHeight="1" spans="1:20">
      <c r="A770" s="162"/>
      <c r="B770" s="160"/>
      <c r="C770" s="161"/>
      <c r="D770" s="160"/>
      <c r="E770" s="164"/>
      <c r="F770" s="159"/>
      <c r="G770" s="120"/>
      <c r="Q770" s="8">
        <f t="shared" si="47"/>
        <v>1</v>
      </c>
      <c r="R770" s="8">
        <f t="shared" si="48"/>
        <v>1</v>
      </c>
      <c r="S770" s="8">
        <f t="shared" si="49"/>
        <v>1</v>
      </c>
      <c r="T770" s="8">
        <f t="shared" si="50"/>
        <v>3</v>
      </c>
    </row>
    <row r="771" customHeight="1" spans="1:20">
      <c r="A771" s="162"/>
      <c r="B771" s="160"/>
      <c r="C771" s="161"/>
      <c r="D771" s="160"/>
      <c r="E771" s="164"/>
      <c r="F771" s="159"/>
      <c r="G771" s="120" t="str">
        <f>IF(E771&lt;&gt;"",E771*F771,"")</f>
        <v/>
      </c>
      <c r="Q771" s="8">
        <f t="shared" si="47"/>
        <v>1</v>
      </c>
      <c r="R771" s="8">
        <f t="shared" si="48"/>
        <v>1</v>
      </c>
      <c r="S771" s="8">
        <f t="shared" si="49"/>
        <v>1</v>
      </c>
      <c r="T771" s="8">
        <f t="shared" si="50"/>
        <v>3</v>
      </c>
    </row>
    <row r="772" customHeight="1" spans="1:20">
      <c r="A772" s="173" t="s">
        <v>454</v>
      </c>
      <c r="B772" s="174"/>
      <c r="C772" s="174"/>
      <c r="D772" s="175"/>
      <c r="E772" s="175"/>
      <c r="F772" s="176"/>
      <c r="G772" s="177"/>
      <c r="Q772" s="8">
        <f t="shared" si="47"/>
        <v>1</v>
      </c>
      <c r="R772" s="8">
        <f t="shared" si="48"/>
        <v>1</v>
      </c>
      <c r="S772" s="8">
        <f t="shared" si="49"/>
        <v>1</v>
      </c>
      <c r="T772" s="8">
        <f t="shared" si="50"/>
        <v>3</v>
      </c>
    </row>
    <row r="773" customHeight="1" spans="1:20">
      <c r="A773" s="178" t="s">
        <v>527</v>
      </c>
      <c r="B773" s="178"/>
      <c r="C773" s="178"/>
      <c r="D773" s="178"/>
      <c r="E773" s="178"/>
      <c r="F773" s="178"/>
      <c r="G773" s="178"/>
      <c r="Q773" s="8">
        <f t="shared" si="47"/>
        <v>1</v>
      </c>
      <c r="R773" s="8">
        <f t="shared" si="48"/>
        <v>1</v>
      </c>
      <c r="S773" s="8">
        <f t="shared" si="49"/>
        <v>1</v>
      </c>
      <c r="T773" s="8">
        <f t="shared" si="50"/>
        <v>3</v>
      </c>
    </row>
    <row r="774" customHeight="1" spans="1:20">
      <c r="A774" s="142"/>
      <c r="B774" s="142"/>
      <c r="C774" s="142"/>
      <c r="D774" s="142"/>
      <c r="E774" s="142"/>
      <c r="F774" s="142"/>
      <c r="G774" s="142"/>
      <c r="Q774" s="8">
        <f t="shared" si="47"/>
        <v>1</v>
      </c>
      <c r="R774" s="8">
        <f t="shared" si="48"/>
        <v>1</v>
      </c>
      <c r="S774" s="8">
        <f t="shared" si="49"/>
        <v>1</v>
      </c>
      <c r="T774" s="8">
        <f t="shared" si="50"/>
        <v>3</v>
      </c>
    </row>
    <row r="775" customHeight="1" spans="1:20">
      <c r="A775" s="142"/>
      <c r="B775" s="142"/>
      <c r="C775" s="142"/>
      <c r="D775" s="142"/>
      <c r="E775" s="142"/>
      <c r="F775" s="142"/>
      <c r="G775" s="142"/>
      <c r="Q775" s="8">
        <f t="shared" si="47"/>
        <v>1</v>
      </c>
      <c r="R775" s="8">
        <f t="shared" si="48"/>
        <v>1</v>
      </c>
      <c r="S775" s="8">
        <f t="shared" si="49"/>
        <v>1</v>
      </c>
      <c r="T775" s="8">
        <f t="shared" si="50"/>
        <v>3</v>
      </c>
    </row>
    <row r="776" customHeight="1" spans="1:20">
      <c r="A776" s="142"/>
      <c r="B776" s="142"/>
      <c r="C776" s="142"/>
      <c r="D776" s="142"/>
      <c r="E776" s="142"/>
      <c r="F776" s="142"/>
      <c r="G776" s="142"/>
      <c r="Q776" s="8">
        <f t="shared" si="47"/>
        <v>1</v>
      </c>
      <c r="R776" s="8">
        <f t="shared" si="48"/>
        <v>1</v>
      </c>
      <c r="S776" s="8">
        <f t="shared" si="49"/>
        <v>1</v>
      </c>
      <c r="T776" s="8">
        <f t="shared" si="50"/>
        <v>3</v>
      </c>
    </row>
    <row r="777" customHeight="1" spans="1:20">
      <c r="A777" s="142"/>
      <c r="B777" s="142"/>
      <c r="C777" s="142"/>
      <c r="D777" s="142"/>
      <c r="E777" s="142"/>
      <c r="F777" s="142"/>
      <c r="G777" s="142"/>
      <c r="Q777" s="8">
        <f t="shared" si="47"/>
        <v>1</v>
      </c>
      <c r="R777" s="8">
        <f t="shared" si="48"/>
        <v>1</v>
      </c>
      <c r="S777" s="8">
        <f t="shared" si="49"/>
        <v>1</v>
      </c>
      <c r="T777" s="8">
        <f t="shared" si="50"/>
        <v>3</v>
      </c>
    </row>
    <row r="778" customHeight="1" spans="1:20">
      <c r="A778" s="142"/>
      <c r="B778" s="142"/>
      <c r="C778" s="142"/>
      <c r="D778" s="142"/>
      <c r="E778" s="142"/>
      <c r="F778" s="142"/>
      <c r="G778" s="142"/>
      <c r="Q778" s="8">
        <f t="shared" si="47"/>
        <v>1</v>
      </c>
      <c r="R778" s="8">
        <f t="shared" si="48"/>
        <v>1</v>
      </c>
      <c r="S778" s="8">
        <f t="shared" si="49"/>
        <v>1</v>
      </c>
      <c r="T778" s="8">
        <f t="shared" si="50"/>
        <v>3</v>
      </c>
    </row>
    <row r="779" customHeight="1" spans="1:20">
      <c r="A779" s="142"/>
      <c r="B779" s="142"/>
      <c r="C779" s="142"/>
      <c r="D779" s="142"/>
      <c r="E779" s="142"/>
      <c r="F779" s="142"/>
      <c r="G779" s="142"/>
      <c r="Q779" s="8">
        <f t="shared" si="47"/>
        <v>1</v>
      </c>
      <c r="R779" s="8">
        <f t="shared" si="48"/>
        <v>1</v>
      </c>
      <c r="S779" s="8">
        <f t="shared" si="49"/>
        <v>1</v>
      </c>
      <c r="T779" s="8">
        <f t="shared" si="50"/>
        <v>3</v>
      </c>
    </row>
    <row r="780" customHeight="1" spans="1:20">
      <c r="A780" s="142"/>
      <c r="B780" s="142"/>
      <c r="C780" s="142"/>
      <c r="D780" s="142"/>
      <c r="E780" s="142"/>
      <c r="F780" s="142"/>
      <c r="G780" s="142"/>
      <c r="Q780" s="8">
        <f t="shared" si="47"/>
        <v>1</v>
      </c>
      <c r="R780" s="8">
        <f t="shared" si="48"/>
        <v>1</v>
      </c>
      <c r="S780" s="8">
        <f t="shared" si="49"/>
        <v>1</v>
      </c>
      <c r="T780" s="8">
        <f t="shared" si="50"/>
        <v>3</v>
      </c>
    </row>
    <row r="781" customHeight="1" spans="1:20">
      <c r="A781" s="142"/>
      <c r="B781" s="142"/>
      <c r="C781" s="142"/>
      <c r="D781" s="142"/>
      <c r="E781" s="142"/>
      <c r="F781" s="142"/>
      <c r="G781" s="142"/>
      <c r="Q781" s="8">
        <f t="shared" si="47"/>
        <v>1</v>
      </c>
      <c r="R781" s="8">
        <f t="shared" si="48"/>
        <v>1</v>
      </c>
      <c r="S781" s="8">
        <f t="shared" si="49"/>
        <v>1</v>
      </c>
      <c r="T781" s="8">
        <f t="shared" si="50"/>
        <v>3</v>
      </c>
    </row>
    <row r="782" customHeight="1" spans="1:20">
      <c r="A782" s="142"/>
      <c r="B782" s="142"/>
      <c r="C782" s="142"/>
      <c r="D782" s="142"/>
      <c r="E782" s="142"/>
      <c r="F782" s="142"/>
      <c r="G782" s="142"/>
      <c r="Q782" s="8">
        <f t="shared" si="47"/>
        <v>1</v>
      </c>
      <c r="R782" s="8">
        <f t="shared" si="48"/>
        <v>1</v>
      </c>
      <c r="S782" s="8">
        <f t="shared" si="49"/>
        <v>1</v>
      </c>
      <c r="T782" s="8">
        <f t="shared" si="50"/>
        <v>3</v>
      </c>
    </row>
    <row r="783" customHeight="1" spans="1:20">
      <c r="A783" s="142"/>
      <c r="B783" s="142"/>
      <c r="C783" s="142"/>
      <c r="D783" s="142"/>
      <c r="E783" s="142"/>
      <c r="F783" s="142"/>
      <c r="G783" s="142"/>
      <c r="Q783" s="8">
        <f t="shared" si="47"/>
        <v>1</v>
      </c>
      <c r="R783" s="8">
        <f t="shared" si="48"/>
        <v>1</v>
      </c>
      <c r="S783" s="8">
        <f t="shared" si="49"/>
        <v>1</v>
      </c>
      <c r="T783" s="8">
        <f t="shared" si="50"/>
        <v>3</v>
      </c>
    </row>
    <row r="784" customHeight="1" spans="1:20">
      <c r="A784" s="142"/>
      <c r="B784" s="142"/>
      <c r="C784" s="142"/>
      <c r="D784" s="142"/>
      <c r="E784" s="142"/>
      <c r="F784" s="142"/>
      <c r="G784" s="142"/>
      <c r="Q784" s="8">
        <f t="shared" si="47"/>
        <v>1</v>
      </c>
      <c r="R784" s="8">
        <f t="shared" si="48"/>
        <v>1</v>
      </c>
      <c r="S784" s="8">
        <f t="shared" si="49"/>
        <v>1</v>
      </c>
      <c r="T784" s="8">
        <f t="shared" si="50"/>
        <v>3</v>
      </c>
    </row>
    <row r="785" customHeight="1" spans="1:20">
      <c r="A785" s="142"/>
      <c r="B785" s="142"/>
      <c r="C785" s="142"/>
      <c r="D785" s="142"/>
      <c r="E785" s="142"/>
      <c r="F785" s="142"/>
      <c r="G785" s="142"/>
      <c r="Q785" s="8">
        <f t="shared" si="47"/>
        <v>1</v>
      </c>
      <c r="R785" s="8">
        <f t="shared" si="48"/>
        <v>1</v>
      </c>
      <c r="S785" s="8">
        <f t="shared" si="49"/>
        <v>1</v>
      </c>
      <c r="T785" s="8">
        <f t="shared" si="50"/>
        <v>3</v>
      </c>
    </row>
    <row r="786" customHeight="1" spans="1:20">
      <c r="A786" s="142"/>
      <c r="B786" s="142"/>
      <c r="C786" s="142"/>
      <c r="D786" s="142"/>
      <c r="E786" s="142"/>
      <c r="F786" s="142"/>
      <c r="G786" s="142"/>
      <c r="Q786" s="8">
        <f t="shared" ref="Q786:Q849" si="51">IF(K786="No comment",0,1)</f>
        <v>1</v>
      </c>
      <c r="R786" s="8">
        <f t="shared" ref="R786:R849" si="52">IF(L786="No comment",0,1)</f>
        <v>1</v>
      </c>
      <c r="S786" s="8">
        <f t="shared" ref="S786:S849" si="53">IF(M786="No comment",0,1)</f>
        <v>1</v>
      </c>
      <c r="T786" s="8">
        <f t="shared" ref="T786:T849" si="54">SUM(N786:S786)</f>
        <v>3</v>
      </c>
    </row>
    <row r="787" customHeight="1" spans="1:20">
      <c r="A787" s="142"/>
      <c r="B787" s="142"/>
      <c r="C787" s="142"/>
      <c r="D787" s="142"/>
      <c r="E787" s="142"/>
      <c r="F787" s="142"/>
      <c r="G787" s="142"/>
      <c r="Q787" s="8">
        <f t="shared" si="51"/>
        <v>1</v>
      </c>
      <c r="R787" s="8">
        <f t="shared" si="52"/>
        <v>1</v>
      </c>
      <c r="S787" s="8">
        <f t="shared" si="53"/>
        <v>1</v>
      </c>
      <c r="T787" s="8">
        <f t="shared" si="54"/>
        <v>3</v>
      </c>
    </row>
    <row r="788" customHeight="1" spans="1:20">
      <c r="A788" s="142"/>
      <c r="B788" s="142"/>
      <c r="C788" s="142"/>
      <c r="D788" s="142"/>
      <c r="E788" s="142"/>
      <c r="F788" s="142"/>
      <c r="G788" s="142"/>
      <c r="Q788" s="8">
        <f t="shared" si="51"/>
        <v>1</v>
      </c>
      <c r="R788" s="8">
        <f t="shared" si="52"/>
        <v>1</v>
      </c>
      <c r="S788" s="8">
        <f t="shared" si="53"/>
        <v>1</v>
      </c>
      <c r="T788" s="8">
        <f t="shared" si="54"/>
        <v>3</v>
      </c>
    </row>
    <row r="789" customHeight="1" spans="1:20">
      <c r="A789" s="142"/>
      <c r="B789" s="142"/>
      <c r="C789" s="142"/>
      <c r="D789" s="142"/>
      <c r="E789" s="142"/>
      <c r="F789" s="142"/>
      <c r="G789" s="142"/>
      <c r="Q789" s="8">
        <f t="shared" si="51"/>
        <v>1</v>
      </c>
      <c r="R789" s="8">
        <f t="shared" si="52"/>
        <v>1</v>
      </c>
      <c r="S789" s="8">
        <f t="shared" si="53"/>
        <v>1</v>
      </c>
      <c r="T789" s="8">
        <f t="shared" si="54"/>
        <v>3</v>
      </c>
    </row>
    <row r="790" customHeight="1" spans="1:20">
      <c r="A790" s="142"/>
      <c r="B790" s="142"/>
      <c r="C790" s="142"/>
      <c r="D790" s="142"/>
      <c r="E790" s="142"/>
      <c r="F790" s="142"/>
      <c r="G790" s="142"/>
      <c r="Q790" s="8">
        <f t="shared" si="51"/>
        <v>1</v>
      </c>
      <c r="R790" s="8">
        <f t="shared" si="52"/>
        <v>1</v>
      </c>
      <c r="S790" s="8">
        <f t="shared" si="53"/>
        <v>1</v>
      </c>
      <c r="T790" s="8">
        <f t="shared" si="54"/>
        <v>3</v>
      </c>
    </row>
    <row r="791" customHeight="1" spans="1:20">
      <c r="A791" s="142"/>
      <c r="B791" s="142"/>
      <c r="C791" s="142"/>
      <c r="D791" s="142"/>
      <c r="E791" s="142"/>
      <c r="F791" s="142"/>
      <c r="G791" s="142"/>
      <c r="Q791" s="8">
        <f t="shared" si="51"/>
        <v>1</v>
      </c>
      <c r="R791" s="8">
        <f t="shared" si="52"/>
        <v>1</v>
      </c>
      <c r="S791" s="8">
        <f t="shared" si="53"/>
        <v>1</v>
      </c>
      <c r="T791" s="8">
        <f t="shared" si="54"/>
        <v>3</v>
      </c>
    </row>
    <row r="792" customHeight="1" spans="1:20">
      <c r="A792" s="142"/>
      <c r="B792" s="142"/>
      <c r="C792" s="142"/>
      <c r="D792" s="142"/>
      <c r="E792" s="142"/>
      <c r="F792" s="142"/>
      <c r="G792" s="142"/>
      <c r="Q792" s="8">
        <f t="shared" si="51"/>
        <v>1</v>
      </c>
      <c r="R792" s="8">
        <f t="shared" si="52"/>
        <v>1</v>
      </c>
      <c r="S792" s="8">
        <f t="shared" si="53"/>
        <v>1</v>
      </c>
      <c r="T792" s="8">
        <f t="shared" si="54"/>
        <v>3</v>
      </c>
    </row>
    <row r="793" customHeight="1" spans="1:20">
      <c r="A793" s="142"/>
      <c r="B793" s="142"/>
      <c r="C793" s="142"/>
      <c r="D793" s="142"/>
      <c r="E793" s="142"/>
      <c r="F793" s="142"/>
      <c r="G793" s="142"/>
      <c r="Q793" s="8">
        <f t="shared" si="51"/>
        <v>1</v>
      </c>
      <c r="R793" s="8">
        <f t="shared" si="52"/>
        <v>1</v>
      </c>
      <c r="S793" s="8">
        <f t="shared" si="53"/>
        <v>1</v>
      </c>
      <c r="T793" s="8">
        <f t="shared" si="54"/>
        <v>3</v>
      </c>
    </row>
    <row r="794" customHeight="1" spans="1:20">
      <c r="A794" s="142"/>
      <c r="B794" s="142"/>
      <c r="C794" s="142"/>
      <c r="D794" s="142"/>
      <c r="E794" s="142"/>
      <c r="F794" s="142"/>
      <c r="G794" s="142"/>
      <c r="Q794" s="8">
        <f t="shared" si="51"/>
        <v>1</v>
      </c>
      <c r="R794" s="8">
        <f t="shared" si="52"/>
        <v>1</v>
      </c>
      <c r="S794" s="8">
        <f t="shared" si="53"/>
        <v>1</v>
      </c>
      <c r="T794" s="8">
        <f t="shared" si="54"/>
        <v>3</v>
      </c>
    </row>
    <row r="795" customHeight="1" spans="1:20">
      <c r="A795" s="142"/>
      <c r="B795" s="142"/>
      <c r="C795" s="142"/>
      <c r="D795" s="142"/>
      <c r="E795" s="142"/>
      <c r="F795" s="142"/>
      <c r="G795" s="142"/>
      <c r="Q795" s="8">
        <f t="shared" si="51"/>
        <v>1</v>
      </c>
      <c r="R795" s="8">
        <f t="shared" si="52"/>
        <v>1</v>
      </c>
      <c r="S795" s="8">
        <f t="shared" si="53"/>
        <v>1</v>
      </c>
      <c r="T795" s="8">
        <f t="shared" si="54"/>
        <v>3</v>
      </c>
    </row>
    <row r="796" customHeight="1" spans="1:20">
      <c r="A796" s="142"/>
      <c r="B796" s="142"/>
      <c r="C796" s="142"/>
      <c r="D796" s="142"/>
      <c r="E796" s="142"/>
      <c r="F796" s="142"/>
      <c r="G796" s="142"/>
      <c r="Q796" s="8">
        <f t="shared" si="51"/>
        <v>1</v>
      </c>
      <c r="R796" s="8">
        <f t="shared" si="52"/>
        <v>1</v>
      </c>
      <c r="S796" s="8">
        <f t="shared" si="53"/>
        <v>1</v>
      </c>
      <c r="T796" s="8">
        <f t="shared" si="54"/>
        <v>3</v>
      </c>
    </row>
    <row r="797" customHeight="1" spans="1:20">
      <c r="A797" s="142"/>
      <c r="B797" s="142"/>
      <c r="C797" s="142"/>
      <c r="D797" s="142"/>
      <c r="E797" s="142"/>
      <c r="F797" s="142"/>
      <c r="G797" s="142"/>
      <c r="Q797" s="8">
        <f t="shared" si="51"/>
        <v>1</v>
      </c>
      <c r="R797" s="8">
        <f t="shared" si="52"/>
        <v>1</v>
      </c>
      <c r="S797" s="8">
        <f t="shared" si="53"/>
        <v>1</v>
      </c>
      <c r="T797" s="8">
        <f t="shared" si="54"/>
        <v>3</v>
      </c>
    </row>
    <row r="798" customHeight="1" spans="1:20">
      <c r="A798" s="142"/>
      <c r="B798" s="142"/>
      <c r="C798" s="142"/>
      <c r="D798" s="142"/>
      <c r="E798" s="142"/>
      <c r="F798" s="142"/>
      <c r="G798" s="142"/>
      <c r="Q798" s="8">
        <f t="shared" si="51"/>
        <v>1</v>
      </c>
      <c r="R798" s="8">
        <f t="shared" si="52"/>
        <v>1</v>
      </c>
      <c r="S798" s="8">
        <f t="shared" si="53"/>
        <v>1</v>
      </c>
      <c r="T798" s="8">
        <f t="shared" si="54"/>
        <v>3</v>
      </c>
    </row>
    <row r="799" customHeight="1" spans="1:20">
      <c r="A799" s="142"/>
      <c r="B799" s="142"/>
      <c r="C799" s="142"/>
      <c r="D799" s="142"/>
      <c r="E799" s="142"/>
      <c r="F799" s="142"/>
      <c r="G799" s="142"/>
      <c r="Q799" s="8">
        <f t="shared" si="51"/>
        <v>1</v>
      </c>
      <c r="R799" s="8">
        <f t="shared" si="52"/>
        <v>1</v>
      </c>
      <c r="S799" s="8">
        <f t="shared" si="53"/>
        <v>1</v>
      </c>
      <c r="T799" s="8">
        <f t="shared" si="54"/>
        <v>3</v>
      </c>
    </row>
    <row r="800" customHeight="1" spans="1:20">
      <c r="A800" s="142"/>
      <c r="B800" s="142"/>
      <c r="C800" s="142"/>
      <c r="D800" s="142"/>
      <c r="E800" s="142"/>
      <c r="F800" s="142"/>
      <c r="G800" s="142"/>
      <c r="Q800" s="8">
        <f t="shared" si="51"/>
        <v>1</v>
      </c>
      <c r="R800" s="8">
        <f t="shared" si="52"/>
        <v>1</v>
      </c>
      <c r="S800" s="8">
        <f t="shared" si="53"/>
        <v>1</v>
      </c>
      <c r="T800" s="8">
        <f t="shared" si="54"/>
        <v>3</v>
      </c>
    </row>
    <row r="801" customHeight="1" spans="1:20">
      <c r="A801" s="142"/>
      <c r="B801" s="142"/>
      <c r="C801" s="142"/>
      <c r="D801" s="142"/>
      <c r="E801" s="142"/>
      <c r="F801" s="142"/>
      <c r="G801" s="142"/>
      <c r="Q801" s="8">
        <f t="shared" si="51"/>
        <v>1</v>
      </c>
      <c r="R801" s="8">
        <f t="shared" si="52"/>
        <v>1</v>
      </c>
      <c r="S801" s="8">
        <f t="shared" si="53"/>
        <v>1</v>
      </c>
      <c r="T801" s="8">
        <f t="shared" si="54"/>
        <v>3</v>
      </c>
    </row>
    <row r="802" customHeight="1" spans="1:20">
      <c r="A802" s="142"/>
      <c r="B802" s="142"/>
      <c r="C802" s="142"/>
      <c r="D802" s="142"/>
      <c r="E802" s="142"/>
      <c r="F802" s="142"/>
      <c r="G802" s="142"/>
      <c r="Q802" s="8">
        <f t="shared" si="51"/>
        <v>1</v>
      </c>
      <c r="R802" s="8">
        <f t="shared" si="52"/>
        <v>1</v>
      </c>
      <c r="S802" s="8">
        <f t="shared" si="53"/>
        <v>1</v>
      </c>
      <c r="T802" s="8">
        <f t="shared" si="54"/>
        <v>3</v>
      </c>
    </row>
    <row r="803" customHeight="1" spans="1:20">
      <c r="A803" s="142"/>
      <c r="B803" s="142"/>
      <c r="C803" s="142"/>
      <c r="D803" s="142"/>
      <c r="E803" s="142"/>
      <c r="F803" s="142"/>
      <c r="G803" s="142"/>
      <c r="Q803" s="8">
        <f t="shared" si="51"/>
        <v>1</v>
      </c>
      <c r="R803" s="8">
        <f t="shared" si="52"/>
        <v>1</v>
      </c>
      <c r="S803" s="8">
        <f t="shared" si="53"/>
        <v>1</v>
      </c>
      <c r="T803" s="8">
        <f t="shared" si="54"/>
        <v>3</v>
      </c>
    </row>
    <row r="804" customHeight="1" spans="1:20">
      <c r="A804" s="142"/>
      <c r="B804" s="142"/>
      <c r="C804" s="142"/>
      <c r="D804" s="142"/>
      <c r="E804" s="142"/>
      <c r="F804" s="142"/>
      <c r="G804" s="142"/>
      <c r="Q804" s="8">
        <f t="shared" si="51"/>
        <v>1</v>
      </c>
      <c r="R804" s="8">
        <f t="shared" si="52"/>
        <v>1</v>
      </c>
      <c r="S804" s="8">
        <f t="shared" si="53"/>
        <v>1</v>
      </c>
      <c r="T804" s="8">
        <f t="shared" si="54"/>
        <v>3</v>
      </c>
    </row>
    <row r="805" customHeight="1" spans="1:20">
      <c r="A805" s="142"/>
      <c r="B805" s="142"/>
      <c r="C805" s="142"/>
      <c r="D805" s="142"/>
      <c r="E805" s="142"/>
      <c r="F805" s="142"/>
      <c r="G805" s="142"/>
      <c r="Q805" s="8">
        <f t="shared" si="51"/>
        <v>1</v>
      </c>
      <c r="R805" s="8">
        <f t="shared" si="52"/>
        <v>1</v>
      </c>
      <c r="S805" s="8">
        <f t="shared" si="53"/>
        <v>1</v>
      </c>
      <c r="T805" s="8">
        <f t="shared" si="54"/>
        <v>3</v>
      </c>
    </row>
    <row r="806" customHeight="1" spans="1:20">
      <c r="A806" s="142"/>
      <c r="B806" s="142"/>
      <c r="C806" s="142"/>
      <c r="D806" s="142"/>
      <c r="E806" s="142"/>
      <c r="F806" s="142"/>
      <c r="G806" s="142"/>
      <c r="Q806" s="8">
        <f t="shared" si="51"/>
        <v>1</v>
      </c>
      <c r="R806" s="8">
        <f t="shared" si="52"/>
        <v>1</v>
      </c>
      <c r="S806" s="8">
        <f t="shared" si="53"/>
        <v>1</v>
      </c>
      <c r="T806" s="8">
        <f t="shared" si="54"/>
        <v>3</v>
      </c>
    </row>
    <row r="807" customHeight="1" spans="1:20">
      <c r="A807" s="142"/>
      <c r="B807" s="142"/>
      <c r="C807" s="142"/>
      <c r="D807" s="142"/>
      <c r="E807" s="142"/>
      <c r="F807" s="142"/>
      <c r="G807" s="142"/>
      <c r="Q807" s="8">
        <f t="shared" si="51"/>
        <v>1</v>
      </c>
      <c r="R807" s="8">
        <f t="shared" si="52"/>
        <v>1</v>
      </c>
      <c r="S807" s="8">
        <f t="shared" si="53"/>
        <v>1</v>
      </c>
      <c r="T807" s="8">
        <f t="shared" si="54"/>
        <v>3</v>
      </c>
    </row>
    <row r="808" customHeight="1" spans="1:20">
      <c r="A808" s="142"/>
      <c r="B808" s="142"/>
      <c r="C808" s="142"/>
      <c r="D808" s="142"/>
      <c r="E808" s="142"/>
      <c r="F808" s="142"/>
      <c r="G808" s="142"/>
      <c r="Q808" s="8">
        <f t="shared" si="51"/>
        <v>1</v>
      </c>
      <c r="R808" s="8">
        <f t="shared" si="52"/>
        <v>1</v>
      </c>
      <c r="S808" s="8">
        <f t="shared" si="53"/>
        <v>1</v>
      </c>
      <c r="T808" s="8">
        <f t="shared" si="54"/>
        <v>3</v>
      </c>
    </row>
    <row r="809" customHeight="1" spans="1:20">
      <c r="A809" s="142"/>
      <c r="B809" s="142"/>
      <c r="C809" s="142"/>
      <c r="D809" s="142"/>
      <c r="E809" s="142"/>
      <c r="F809" s="142"/>
      <c r="G809" s="142"/>
      <c r="Q809" s="8">
        <f t="shared" si="51"/>
        <v>1</v>
      </c>
      <c r="R809" s="8">
        <f t="shared" si="52"/>
        <v>1</v>
      </c>
      <c r="S809" s="8">
        <f t="shared" si="53"/>
        <v>1</v>
      </c>
      <c r="T809" s="8">
        <f t="shared" si="54"/>
        <v>3</v>
      </c>
    </row>
    <row r="810" customHeight="1" spans="1:20">
      <c r="A810" s="142"/>
      <c r="B810" s="142"/>
      <c r="C810" s="142"/>
      <c r="D810" s="142"/>
      <c r="E810" s="142"/>
      <c r="F810" s="142"/>
      <c r="G810" s="142"/>
      <c r="Q810" s="8">
        <f t="shared" si="51"/>
        <v>1</v>
      </c>
      <c r="R810" s="8">
        <f t="shared" si="52"/>
        <v>1</v>
      </c>
      <c r="S810" s="8">
        <f t="shared" si="53"/>
        <v>1</v>
      </c>
      <c r="T810" s="8">
        <f t="shared" si="54"/>
        <v>3</v>
      </c>
    </row>
    <row r="811" customHeight="1" spans="1:20">
      <c r="A811" s="142"/>
      <c r="B811" s="142"/>
      <c r="C811" s="142"/>
      <c r="D811" s="142"/>
      <c r="E811" s="142"/>
      <c r="F811" s="142"/>
      <c r="G811" s="142"/>
      <c r="Q811" s="8">
        <f t="shared" si="51"/>
        <v>1</v>
      </c>
      <c r="R811" s="8">
        <f t="shared" si="52"/>
        <v>1</v>
      </c>
      <c r="S811" s="8">
        <f t="shared" si="53"/>
        <v>1</v>
      </c>
      <c r="T811" s="8">
        <f t="shared" si="54"/>
        <v>3</v>
      </c>
    </row>
    <row r="812" customHeight="1" spans="1:20">
      <c r="A812" s="142"/>
      <c r="B812" s="142"/>
      <c r="C812" s="142"/>
      <c r="D812" s="142"/>
      <c r="E812" s="142"/>
      <c r="F812" s="142"/>
      <c r="G812" s="142"/>
      <c r="Q812" s="8">
        <f t="shared" si="51"/>
        <v>1</v>
      </c>
      <c r="R812" s="8">
        <f t="shared" si="52"/>
        <v>1</v>
      </c>
      <c r="S812" s="8">
        <f t="shared" si="53"/>
        <v>1</v>
      </c>
      <c r="T812" s="8">
        <f t="shared" si="54"/>
        <v>3</v>
      </c>
    </row>
    <row r="813" customHeight="1" spans="1:20">
      <c r="A813" s="142"/>
      <c r="B813" s="142"/>
      <c r="C813" s="142"/>
      <c r="D813" s="142"/>
      <c r="E813" s="142"/>
      <c r="F813" s="142"/>
      <c r="G813" s="142"/>
      <c r="Q813" s="8">
        <f t="shared" si="51"/>
        <v>1</v>
      </c>
      <c r="R813" s="8">
        <f t="shared" si="52"/>
        <v>1</v>
      </c>
      <c r="S813" s="8">
        <f t="shared" si="53"/>
        <v>1</v>
      </c>
      <c r="T813" s="8">
        <f t="shared" si="54"/>
        <v>3</v>
      </c>
    </row>
    <row r="814" customHeight="1" spans="1:20">
      <c r="A814" s="142"/>
      <c r="B814" s="142"/>
      <c r="C814" s="142"/>
      <c r="D814" s="142"/>
      <c r="E814" s="142"/>
      <c r="F814" s="142"/>
      <c r="G814" s="142"/>
      <c r="Q814" s="8">
        <f t="shared" si="51"/>
        <v>1</v>
      </c>
      <c r="R814" s="8">
        <f t="shared" si="52"/>
        <v>1</v>
      </c>
      <c r="S814" s="8">
        <f t="shared" si="53"/>
        <v>1</v>
      </c>
      <c r="T814" s="8">
        <f t="shared" si="54"/>
        <v>3</v>
      </c>
    </row>
    <row r="815" customHeight="1" spans="1:20">
      <c r="A815" s="142"/>
      <c r="B815" s="142"/>
      <c r="C815" s="142"/>
      <c r="D815" s="142"/>
      <c r="E815" s="142"/>
      <c r="F815" s="142"/>
      <c r="G815" s="142"/>
      <c r="Q815" s="8">
        <f t="shared" si="51"/>
        <v>1</v>
      </c>
      <c r="R815" s="8">
        <f t="shared" si="52"/>
        <v>1</v>
      </c>
      <c r="S815" s="8">
        <f t="shared" si="53"/>
        <v>1</v>
      </c>
      <c r="T815" s="8">
        <f t="shared" si="54"/>
        <v>3</v>
      </c>
    </row>
    <row r="816" customHeight="1" spans="1:20">
      <c r="A816" s="142"/>
      <c r="B816" s="142"/>
      <c r="C816" s="142"/>
      <c r="D816" s="142"/>
      <c r="E816" s="142"/>
      <c r="F816" s="142"/>
      <c r="G816" s="142"/>
      <c r="Q816" s="8">
        <f t="shared" si="51"/>
        <v>1</v>
      </c>
      <c r="R816" s="8">
        <f t="shared" si="52"/>
        <v>1</v>
      </c>
      <c r="S816" s="8">
        <f t="shared" si="53"/>
        <v>1</v>
      </c>
      <c r="T816" s="8">
        <f t="shared" si="54"/>
        <v>3</v>
      </c>
    </row>
    <row r="817" customHeight="1" spans="1:20">
      <c r="A817" s="142"/>
      <c r="B817" s="142"/>
      <c r="C817" s="142"/>
      <c r="D817" s="142"/>
      <c r="E817" s="142"/>
      <c r="F817" s="142"/>
      <c r="G817" s="142"/>
      <c r="Q817" s="8">
        <f t="shared" si="51"/>
        <v>1</v>
      </c>
      <c r="R817" s="8">
        <f t="shared" si="52"/>
        <v>1</v>
      </c>
      <c r="S817" s="8">
        <f t="shared" si="53"/>
        <v>1</v>
      </c>
      <c r="T817" s="8">
        <f t="shared" si="54"/>
        <v>3</v>
      </c>
    </row>
    <row r="818" customHeight="1" spans="1:20">
      <c r="A818" s="142"/>
      <c r="B818" s="142"/>
      <c r="C818" s="142"/>
      <c r="D818" s="142"/>
      <c r="E818" s="142"/>
      <c r="F818" s="142"/>
      <c r="G818" s="142"/>
      <c r="Q818" s="8">
        <f t="shared" si="51"/>
        <v>1</v>
      </c>
      <c r="R818" s="8">
        <f t="shared" si="52"/>
        <v>1</v>
      </c>
      <c r="S818" s="8">
        <f t="shared" si="53"/>
        <v>1</v>
      </c>
      <c r="T818" s="8">
        <f t="shared" si="54"/>
        <v>3</v>
      </c>
    </row>
    <row r="819" customHeight="1" spans="1:20">
      <c r="A819" s="142"/>
      <c r="B819" s="142"/>
      <c r="C819" s="142"/>
      <c r="D819" s="142"/>
      <c r="E819" s="142"/>
      <c r="F819" s="142"/>
      <c r="G819" s="142"/>
      <c r="Q819" s="8">
        <f t="shared" si="51"/>
        <v>1</v>
      </c>
      <c r="R819" s="8">
        <f t="shared" si="52"/>
        <v>1</v>
      </c>
      <c r="S819" s="8">
        <f t="shared" si="53"/>
        <v>1</v>
      </c>
      <c r="T819" s="8">
        <f t="shared" si="54"/>
        <v>3</v>
      </c>
    </row>
    <row r="820" ht="13.95" customHeight="1" spans="1:20">
      <c r="A820" s="142"/>
      <c r="B820" s="142"/>
      <c r="C820" s="142"/>
      <c r="D820" s="142"/>
      <c r="E820" s="142"/>
      <c r="F820" s="142"/>
      <c r="G820" s="142"/>
      <c r="Q820" s="8">
        <f t="shared" si="51"/>
        <v>1</v>
      </c>
      <c r="R820" s="8">
        <f t="shared" si="52"/>
        <v>1</v>
      </c>
      <c r="S820" s="8">
        <f t="shared" si="53"/>
        <v>1</v>
      </c>
      <c r="T820" s="8">
        <f t="shared" si="54"/>
        <v>3</v>
      </c>
    </row>
    <row r="821" customHeight="1" spans="1:20">
      <c r="A821" s="142"/>
      <c r="B821" s="142"/>
      <c r="C821" s="142"/>
      <c r="D821" s="142"/>
      <c r="E821" s="142"/>
      <c r="F821" s="142"/>
      <c r="G821" s="142"/>
      <c r="Q821" s="8">
        <f t="shared" si="51"/>
        <v>1</v>
      </c>
      <c r="R821" s="8">
        <f t="shared" si="52"/>
        <v>1</v>
      </c>
      <c r="S821" s="8">
        <f t="shared" si="53"/>
        <v>1</v>
      </c>
      <c r="T821" s="8">
        <f t="shared" si="54"/>
        <v>3</v>
      </c>
    </row>
    <row r="822" customHeight="1" spans="1:20">
      <c r="A822" s="142"/>
      <c r="B822" s="142"/>
      <c r="C822" s="142"/>
      <c r="D822" s="142"/>
      <c r="E822" s="142"/>
      <c r="F822" s="142"/>
      <c r="G822" s="142"/>
      <c r="Q822" s="8">
        <f t="shared" si="51"/>
        <v>1</v>
      </c>
      <c r="R822" s="8">
        <f t="shared" si="52"/>
        <v>1</v>
      </c>
      <c r="S822" s="8">
        <f t="shared" si="53"/>
        <v>1</v>
      </c>
      <c r="T822" s="8">
        <f t="shared" si="54"/>
        <v>3</v>
      </c>
    </row>
    <row r="823" customHeight="1" spans="1:20">
      <c r="A823" s="142"/>
      <c r="B823" s="142"/>
      <c r="C823" s="142"/>
      <c r="D823" s="142"/>
      <c r="E823" s="142"/>
      <c r="F823" s="142"/>
      <c r="G823" s="142"/>
      <c r="Q823" s="8">
        <f t="shared" si="51"/>
        <v>1</v>
      </c>
      <c r="R823" s="8">
        <f t="shared" si="52"/>
        <v>1</v>
      </c>
      <c r="S823" s="8">
        <f t="shared" si="53"/>
        <v>1</v>
      </c>
      <c r="T823" s="8">
        <f t="shared" si="54"/>
        <v>3</v>
      </c>
    </row>
    <row r="824" customHeight="1" spans="1:20">
      <c r="A824" s="142"/>
      <c r="B824" s="142"/>
      <c r="C824" s="142"/>
      <c r="D824" s="142"/>
      <c r="E824" s="142"/>
      <c r="F824" s="142"/>
      <c r="G824" s="142"/>
      <c r="Q824" s="8">
        <f t="shared" si="51"/>
        <v>1</v>
      </c>
      <c r="R824" s="8">
        <f t="shared" si="52"/>
        <v>1</v>
      </c>
      <c r="S824" s="8">
        <f t="shared" si="53"/>
        <v>1</v>
      </c>
      <c r="T824" s="8">
        <f t="shared" si="54"/>
        <v>3</v>
      </c>
    </row>
    <row r="825" customHeight="1" spans="1:20">
      <c r="A825" s="142"/>
      <c r="B825" s="142"/>
      <c r="C825" s="142"/>
      <c r="D825" s="142"/>
      <c r="E825" s="142"/>
      <c r="F825" s="142"/>
      <c r="G825" s="142"/>
      <c r="Q825" s="8">
        <f t="shared" si="51"/>
        <v>1</v>
      </c>
      <c r="R825" s="8">
        <f t="shared" si="52"/>
        <v>1</v>
      </c>
      <c r="S825" s="8">
        <f t="shared" si="53"/>
        <v>1</v>
      </c>
      <c r="T825" s="8">
        <f t="shared" si="54"/>
        <v>3</v>
      </c>
    </row>
    <row r="826" customHeight="1" spans="1:20">
      <c r="A826" s="142"/>
      <c r="B826" s="142"/>
      <c r="C826" s="142"/>
      <c r="D826" s="142"/>
      <c r="E826" s="142"/>
      <c r="F826" s="142"/>
      <c r="G826" s="142"/>
      <c r="Q826" s="8">
        <f t="shared" si="51"/>
        <v>1</v>
      </c>
      <c r="R826" s="8">
        <f t="shared" si="52"/>
        <v>1</v>
      </c>
      <c r="S826" s="8">
        <f t="shared" si="53"/>
        <v>1</v>
      </c>
      <c r="T826" s="8">
        <f t="shared" si="54"/>
        <v>3</v>
      </c>
    </row>
    <row r="827" customHeight="1" spans="1:20">
      <c r="A827" s="142"/>
      <c r="B827" s="142"/>
      <c r="C827" s="142"/>
      <c r="D827" s="142"/>
      <c r="E827" s="142"/>
      <c r="F827" s="142"/>
      <c r="G827" s="142"/>
      <c r="Q827" s="8">
        <f t="shared" si="51"/>
        <v>1</v>
      </c>
      <c r="R827" s="8">
        <f t="shared" si="52"/>
        <v>1</v>
      </c>
      <c r="S827" s="8">
        <f t="shared" si="53"/>
        <v>1</v>
      </c>
      <c r="T827" s="8">
        <f t="shared" si="54"/>
        <v>3</v>
      </c>
    </row>
    <row r="828" customHeight="1" spans="1:20">
      <c r="A828" s="142"/>
      <c r="B828" s="142"/>
      <c r="C828" s="142"/>
      <c r="D828" s="142"/>
      <c r="E828" s="142"/>
      <c r="F828" s="142"/>
      <c r="G828" s="142"/>
      <c r="Q828" s="8">
        <f t="shared" si="51"/>
        <v>1</v>
      </c>
      <c r="R828" s="8">
        <f t="shared" si="52"/>
        <v>1</v>
      </c>
      <c r="S828" s="8">
        <f t="shared" si="53"/>
        <v>1</v>
      </c>
      <c r="T828" s="8">
        <f t="shared" si="54"/>
        <v>3</v>
      </c>
    </row>
    <row r="829" customHeight="1" spans="1:20">
      <c r="A829" s="142"/>
      <c r="B829" s="142"/>
      <c r="C829" s="142"/>
      <c r="D829" s="142"/>
      <c r="E829" s="142"/>
      <c r="F829" s="142"/>
      <c r="G829" s="142"/>
      <c r="Q829" s="8">
        <f t="shared" si="51"/>
        <v>1</v>
      </c>
      <c r="R829" s="8">
        <f t="shared" si="52"/>
        <v>1</v>
      </c>
      <c r="S829" s="8">
        <f t="shared" si="53"/>
        <v>1</v>
      </c>
      <c r="T829" s="8">
        <f t="shared" si="54"/>
        <v>3</v>
      </c>
    </row>
    <row r="830" customHeight="1" spans="1:20">
      <c r="A830" s="142"/>
      <c r="B830" s="142"/>
      <c r="C830" s="142"/>
      <c r="D830" s="142"/>
      <c r="E830" s="142"/>
      <c r="F830" s="142"/>
      <c r="G830" s="142"/>
      <c r="Q830" s="8">
        <f t="shared" si="51"/>
        <v>1</v>
      </c>
      <c r="R830" s="8">
        <f t="shared" si="52"/>
        <v>1</v>
      </c>
      <c r="S830" s="8">
        <f t="shared" si="53"/>
        <v>1</v>
      </c>
      <c r="T830" s="8">
        <f t="shared" si="54"/>
        <v>3</v>
      </c>
    </row>
    <row r="831" customHeight="1" spans="1:20">
      <c r="A831" s="142"/>
      <c r="B831" s="142"/>
      <c r="C831" s="142"/>
      <c r="D831" s="142"/>
      <c r="E831" s="142"/>
      <c r="F831" s="142"/>
      <c r="G831" s="142"/>
      <c r="Q831" s="8">
        <f t="shared" si="51"/>
        <v>1</v>
      </c>
      <c r="R831" s="8">
        <f t="shared" si="52"/>
        <v>1</v>
      </c>
      <c r="S831" s="8">
        <f t="shared" si="53"/>
        <v>1</v>
      </c>
      <c r="T831" s="8">
        <f t="shared" si="54"/>
        <v>3</v>
      </c>
    </row>
    <row r="832" customHeight="1" spans="1:20">
      <c r="A832" s="142"/>
      <c r="B832" s="142"/>
      <c r="C832" s="142"/>
      <c r="D832" s="142"/>
      <c r="E832" s="142"/>
      <c r="F832" s="142"/>
      <c r="G832" s="142"/>
      <c r="Q832" s="8">
        <f t="shared" si="51"/>
        <v>1</v>
      </c>
      <c r="R832" s="8">
        <f t="shared" si="52"/>
        <v>1</v>
      </c>
      <c r="S832" s="8">
        <f t="shared" si="53"/>
        <v>1</v>
      </c>
      <c r="T832" s="8">
        <f t="shared" si="54"/>
        <v>3</v>
      </c>
    </row>
    <row r="833" customHeight="1" spans="1:20">
      <c r="A833" s="142"/>
      <c r="B833" s="142"/>
      <c r="C833" s="142"/>
      <c r="D833" s="142"/>
      <c r="E833" s="142"/>
      <c r="F833" s="142"/>
      <c r="G833" s="142"/>
      <c r="Q833" s="8">
        <f t="shared" si="51"/>
        <v>1</v>
      </c>
      <c r="R833" s="8">
        <f t="shared" si="52"/>
        <v>1</v>
      </c>
      <c r="S833" s="8">
        <f t="shared" si="53"/>
        <v>1</v>
      </c>
      <c r="T833" s="8">
        <f t="shared" si="54"/>
        <v>3</v>
      </c>
    </row>
    <row r="834" customHeight="1" spans="1:20">
      <c r="A834" s="142"/>
      <c r="B834" s="142"/>
      <c r="C834" s="142"/>
      <c r="D834" s="142"/>
      <c r="E834" s="142"/>
      <c r="F834" s="142"/>
      <c r="G834" s="142"/>
      <c r="Q834" s="8">
        <f t="shared" si="51"/>
        <v>1</v>
      </c>
      <c r="R834" s="8">
        <f t="shared" si="52"/>
        <v>1</v>
      </c>
      <c r="S834" s="8">
        <f t="shared" si="53"/>
        <v>1</v>
      </c>
      <c r="T834" s="8">
        <f t="shared" si="54"/>
        <v>3</v>
      </c>
    </row>
    <row r="835" customHeight="1" spans="1:20">
      <c r="A835" s="142"/>
      <c r="B835" s="142"/>
      <c r="C835" s="142"/>
      <c r="D835" s="142"/>
      <c r="E835" s="142"/>
      <c r="F835" s="142"/>
      <c r="G835" s="142"/>
      <c r="Q835" s="8">
        <f t="shared" si="51"/>
        <v>1</v>
      </c>
      <c r="R835" s="8">
        <f t="shared" si="52"/>
        <v>1</v>
      </c>
      <c r="S835" s="8">
        <f t="shared" si="53"/>
        <v>1</v>
      </c>
      <c r="T835" s="8">
        <f t="shared" si="54"/>
        <v>3</v>
      </c>
    </row>
    <row r="836" customHeight="1" spans="1:20">
      <c r="A836" s="142"/>
      <c r="B836" s="142"/>
      <c r="C836" s="142"/>
      <c r="D836" s="142"/>
      <c r="E836" s="142"/>
      <c r="F836" s="142"/>
      <c r="G836" s="142"/>
      <c r="Q836" s="8">
        <f t="shared" si="51"/>
        <v>1</v>
      </c>
      <c r="R836" s="8">
        <f t="shared" si="52"/>
        <v>1</v>
      </c>
      <c r="S836" s="8">
        <f t="shared" si="53"/>
        <v>1</v>
      </c>
      <c r="T836" s="8">
        <f t="shared" si="54"/>
        <v>3</v>
      </c>
    </row>
    <row r="837" customHeight="1" spans="1:20">
      <c r="A837" s="142"/>
      <c r="B837" s="142"/>
      <c r="C837" s="142"/>
      <c r="D837" s="142"/>
      <c r="E837" s="142"/>
      <c r="F837" s="142"/>
      <c r="G837" s="142"/>
      <c r="Q837" s="8">
        <f t="shared" si="51"/>
        <v>1</v>
      </c>
      <c r="R837" s="8">
        <f t="shared" si="52"/>
        <v>1</v>
      </c>
      <c r="S837" s="8">
        <f t="shared" si="53"/>
        <v>1</v>
      </c>
      <c r="T837" s="8">
        <f t="shared" si="54"/>
        <v>3</v>
      </c>
    </row>
    <row r="838" customHeight="1" spans="1:20">
      <c r="A838" s="142"/>
      <c r="B838" s="142"/>
      <c r="C838" s="142"/>
      <c r="D838" s="142"/>
      <c r="E838" s="142"/>
      <c r="F838" s="142"/>
      <c r="G838" s="142"/>
      <c r="Q838" s="8">
        <f t="shared" si="51"/>
        <v>1</v>
      </c>
      <c r="R838" s="8">
        <f t="shared" si="52"/>
        <v>1</v>
      </c>
      <c r="S838" s="8">
        <f t="shared" si="53"/>
        <v>1</v>
      </c>
      <c r="T838" s="8">
        <f t="shared" si="54"/>
        <v>3</v>
      </c>
    </row>
    <row r="839" customHeight="1" spans="1:20">
      <c r="A839" s="142"/>
      <c r="B839" s="142"/>
      <c r="C839" s="142"/>
      <c r="D839" s="142"/>
      <c r="E839" s="142"/>
      <c r="F839" s="142"/>
      <c r="G839" s="142"/>
      <c r="Q839" s="8">
        <f t="shared" si="51"/>
        <v>1</v>
      </c>
      <c r="R839" s="8">
        <f t="shared" si="52"/>
        <v>1</v>
      </c>
      <c r="S839" s="8">
        <f t="shared" si="53"/>
        <v>1</v>
      </c>
      <c r="T839" s="8">
        <f t="shared" si="54"/>
        <v>3</v>
      </c>
    </row>
    <row r="840" customHeight="1" spans="1:20">
      <c r="A840" s="142"/>
      <c r="B840" s="142"/>
      <c r="C840" s="142"/>
      <c r="D840" s="142"/>
      <c r="E840" s="142"/>
      <c r="F840" s="142"/>
      <c r="G840" s="142"/>
      <c r="Q840" s="8">
        <f t="shared" si="51"/>
        <v>1</v>
      </c>
      <c r="R840" s="8">
        <f t="shared" si="52"/>
        <v>1</v>
      </c>
      <c r="S840" s="8">
        <f t="shared" si="53"/>
        <v>1</v>
      </c>
      <c r="T840" s="8">
        <f t="shared" si="54"/>
        <v>3</v>
      </c>
    </row>
    <row r="841" customHeight="1" spans="1:20">
      <c r="A841" s="142"/>
      <c r="B841" s="142"/>
      <c r="C841" s="142"/>
      <c r="D841" s="142"/>
      <c r="E841" s="142"/>
      <c r="F841" s="142"/>
      <c r="G841" s="142"/>
      <c r="Q841" s="8">
        <f t="shared" si="51"/>
        <v>1</v>
      </c>
      <c r="R841" s="8">
        <f t="shared" si="52"/>
        <v>1</v>
      </c>
      <c r="S841" s="8">
        <f t="shared" si="53"/>
        <v>1</v>
      </c>
      <c r="T841" s="8">
        <f t="shared" si="54"/>
        <v>3</v>
      </c>
    </row>
    <row r="842" customHeight="1" spans="1:20">
      <c r="A842" s="142"/>
      <c r="B842" s="142"/>
      <c r="C842" s="142"/>
      <c r="D842" s="142"/>
      <c r="E842" s="142"/>
      <c r="F842" s="142"/>
      <c r="G842" s="142"/>
      <c r="Q842" s="8">
        <f t="shared" si="51"/>
        <v>1</v>
      </c>
      <c r="R842" s="8">
        <f t="shared" si="52"/>
        <v>1</v>
      </c>
      <c r="S842" s="8">
        <f t="shared" si="53"/>
        <v>1</v>
      </c>
      <c r="T842" s="8">
        <f t="shared" si="54"/>
        <v>3</v>
      </c>
    </row>
    <row r="843" customHeight="1" spans="1:20">
      <c r="A843" s="142"/>
      <c r="B843" s="142"/>
      <c r="C843" s="142"/>
      <c r="D843" s="142"/>
      <c r="E843" s="142"/>
      <c r="F843" s="142"/>
      <c r="G843" s="142"/>
      <c r="Q843" s="8">
        <f t="shared" si="51"/>
        <v>1</v>
      </c>
      <c r="R843" s="8">
        <f t="shared" si="52"/>
        <v>1</v>
      </c>
      <c r="S843" s="8">
        <f t="shared" si="53"/>
        <v>1</v>
      </c>
      <c r="T843" s="8">
        <f t="shared" si="54"/>
        <v>3</v>
      </c>
    </row>
    <row r="844" customHeight="1" spans="1:20">
      <c r="A844" s="142"/>
      <c r="B844" s="142"/>
      <c r="C844" s="142"/>
      <c r="D844" s="142"/>
      <c r="E844" s="142"/>
      <c r="F844" s="142"/>
      <c r="G844" s="142"/>
      <c r="Q844" s="8">
        <f t="shared" si="51"/>
        <v>1</v>
      </c>
      <c r="R844" s="8">
        <f t="shared" si="52"/>
        <v>1</v>
      </c>
      <c r="S844" s="8">
        <f t="shared" si="53"/>
        <v>1</v>
      </c>
      <c r="T844" s="8">
        <f t="shared" si="54"/>
        <v>3</v>
      </c>
    </row>
    <row r="845" customHeight="1" spans="1:20">
      <c r="A845" s="142"/>
      <c r="B845" s="142"/>
      <c r="C845" s="142"/>
      <c r="D845" s="142"/>
      <c r="E845" s="142"/>
      <c r="F845" s="142"/>
      <c r="G845" s="142"/>
      <c r="Q845" s="8">
        <f t="shared" si="51"/>
        <v>1</v>
      </c>
      <c r="R845" s="8">
        <f t="shared" si="52"/>
        <v>1</v>
      </c>
      <c r="S845" s="8">
        <f t="shared" si="53"/>
        <v>1</v>
      </c>
      <c r="T845" s="8">
        <f t="shared" si="54"/>
        <v>3</v>
      </c>
    </row>
    <row r="846" customHeight="1" spans="1:20">
      <c r="A846" s="142"/>
      <c r="B846" s="142"/>
      <c r="C846" s="142"/>
      <c r="D846" s="142"/>
      <c r="E846" s="142"/>
      <c r="F846" s="142"/>
      <c r="G846" s="142"/>
      <c r="Q846" s="8">
        <f t="shared" si="51"/>
        <v>1</v>
      </c>
      <c r="R846" s="8">
        <f t="shared" si="52"/>
        <v>1</v>
      </c>
      <c r="S846" s="8">
        <f t="shared" si="53"/>
        <v>1</v>
      </c>
      <c r="T846" s="8">
        <f t="shared" si="54"/>
        <v>3</v>
      </c>
    </row>
    <row r="847" ht="13.8" customHeight="1" spans="1:20">
      <c r="A847" s="179" t="s">
        <v>2</v>
      </c>
      <c r="B847" s="180" t="s">
        <v>3</v>
      </c>
      <c r="C847" s="181" t="s">
        <v>4</v>
      </c>
      <c r="D847" s="181" t="s">
        <v>5</v>
      </c>
      <c r="E847" s="182" t="s">
        <v>6</v>
      </c>
      <c r="F847" s="183" t="s">
        <v>7</v>
      </c>
      <c r="G847" s="184" t="s">
        <v>8</v>
      </c>
      <c r="Q847" s="8">
        <f t="shared" si="51"/>
        <v>1</v>
      </c>
      <c r="R847" s="8">
        <f t="shared" si="52"/>
        <v>1</v>
      </c>
      <c r="S847" s="8">
        <f t="shared" si="53"/>
        <v>1</v>
      </c>
      <c r="T847" s="8">
        <f t="shared" si="54"/>
        <v>3</v>
      </c>
    </row>
    <row r="848" customHeight="1" spans="1:20">
      <c r="A848" s="111"/>
      <c r="B848" s="185"/>
      <c r="C848" s="114"/>
      <c r="D848" s="114"/>
      <c r="E848" s="115"/>
      <c r="F848" s="116"/>
      <c r="G848" s="117"/>
      <c r="Q848" s="8">
        <f t="shared" si="51"/>
        <v>1</v>
      </c>
      <c r="R848" s="8">
        <f t="shared" si="52"/>
        <v>1</v>
      </c>
      <c r="S848" s="8">
        <f t="shared" si="53"/>
        <v>1</v>
      </c>
      <c r="T848" s="8">
        <f t="shared" si="54"/>
        <v>3</v>
      </c>
    </row>
    <row r="849" customHeight="1" spans="1:20">
      <c r="A849" s="162"/>
      <c r="B849" s="186"/>
      <c r="C849" s="187" t="s">
        <v>528</v>
      </c>
      <c r="D849" s="160"/>
      <c r="E849" s="164"/>
      <c r="F849" s="159"/>
      <c r="G849" s="120"/>
      <c r="Q849" s="8">
        <f t="shared" si="51"/>
        <v>1</v>
      </c>
      <c r="R849" s="8">
        <f t="shared" si="52"/>
        <v>1</v>
      </c>
      <c r="S849" s="8">
        <f t="shared" si="53"/>
        <v>1</v>
      </c>
      <c r="T849" s="8">
        <f t="shared" si="54"/>
        <v>3</v>
      </c>
    </row>
    <row r="850" customHeight="1" spans="1:20">
      <c r="A850" s="162"/>
      <c r="B850" s="186"/>
      <c r="C850" s="187"/>
      <c r="D850" s="160"/>
      <c r="E850" s="164"/>
      <c r="F850" s="159"/>
      <c r="G850" s="120"/>
      <c r="Q850" s="8">
        <f t="shared" ref="Q850:Q914" si="55">IF(K850="No comment",0,1)</f>
        <v>1</v>
      </c>
      <c r="R850" s="8">
        <f t="shared" ref="R850:R914" si="56">IF(L850="No comment",0,1)</f>
        <v>1</v>
      </c>
      <c r="S850" s="8">
        <f t="shared" ref="S850:S914" si="57">IF(M850="No comment",0,1)</f>
        <v>1</v>
      </c>
      <c r="T850" s="8">
        <f t="shared" ref="T850:T914" si="58">SUM(N850:S850)</f>
        <v>3</v>
      </c>
    </row>
    <row r="851" customHeight="1" spans="1:20">
      <c r="A851" s="170"/>
      <c r="B851" s="186" t="s">
        <v>529</v>
      </c>
      <c r="C851" s="188" t="s">
        <v>530</v>
      </c>
      <c r="D851" s="160"/>
      <c r="E851" s="164"/>
      <c r="F851" s="159"/>
      <c r="G851" s="120"/>
      <c r="Q851" s="8">
        <f t="shared" si="55"/>
        <v>1</v>
      </c>
      <c r="R851" s="8">
        <f t="shared" si="56"/>
        <v>1</v>
      </c>
      <c r="S851" s="8">
        <f t="shared" si="57"/>
        <v>1</v>
      </c>
      <c r="T851" s="8">
        <f t="shared" si="58"/>
        <v>3</v>
      </c>
    </row>
    <row r="852" customHeight="1" spans="1:20">
      <c r="A852" s="170"/>
      <c r="B852" s="189"/>
      <c r="C852" s="190"/>
      <c r="D852" s="160"/>
      <c r="E852" s="164"/>
      <c r="F852" s="159"/>
      <c r="G852" s="120"/>
      <c r="Q852" s="8">
        <f t="shared" si="55"/>
        <v>1</v>
      </c>
      <c r="R852" s="8">
        <f t="shared" si="56"/>
        <v>1</v>
      </c>
      <c r="S852" s="8">
        <f t="shared" si="57"/>
        <v>1</v>
      </c>
      <c r="T852" s="8">
        <f t="shared" si="58"/>
        <v>3</v>
      </c>
    </row>
    <row r="853" customHeight="1" spans="1:20">
      <c r="A853" s="170" t="s">
        <v>531</v>
      </c>
      <c r="B853" s="189" t="s">
        <v>532</v>
      </c>
      <c r="C853" s="190" t="s">
        <v>533</v>
      </c>
      <c r="D853" s="160"/>
      <c r="E853" s="164"/>
      <c r="F853" s="159"/>
      <c r="G853" s="120"/>
      <c r="Q853" s="8">
        <f t="shared" si="55"/>
        <v>1</v>
      </c>
      <c r="R853" s="8">
        <f t="shared" si="56"/>
        <v>1</v>
      </c>
      <c r="S853" s="8">
        <f t="shared" si="57"/>
        <v>1</v>
      </c>
      <c r="T853" s="8">
        <f t="shared" si="58"/>
        <v>3</v>
      </c>
    </row>
    <row r="854" customHeight="1" spans="1:20">
      <c r="A854" s="170"/>
      <c r="B854" s="189"/>
      <c r="C854" s="190"/>
      <c r="D854" s="160"/>
      <c r="E854" s="164"/>
      <c r="F854" s="159"/>
      <c r="G854" s="120"/>
      <c r="Q854" s="8">
        <f t="shared" si="55"/>
        <v>1</v>
      </c>
      <c r="R854" s="8">
        <f t="shared" si="56"/>
        <v>1</v>
      </c>
      <c r="S854" s="8">
        <f t="shared" si="57"/>
        <v>1</v>
      </c>
      <c r="T854" s="8">
        <f t="shared" si="58"/>
        <v>3</v>
      </c>
    </row>
    <row r="855" customHeight="1" spans="1:20">
      <c r="A855" s="33" t="s">
        <v>534</v>
      </c>
      <c r="B855" s="191"/>
      <c r="C855" s="192" t="s">
        <v>535</v>
      </c>
      <c r="D855" s="29" t="s">
        <v>314</v>
      </c>
      <c r="E855" s="23">
        <v>200</v>
      </c>
      <c r="F855" s="24"/>
      <c r="G855" s="193"/>
      <c r="Q855" s="8">
        <f t="shared" si="55"/>
        <v>1</v>
      </c>
      <c r="R855" s="8">
        <f t="shared" si="56"/>
        <v>1</v>
      </c>
      <c r="S855" s="8">
        <f t="shared" si="57"/>
        <v>1</v>
      </c>
      <c r="T855" s="8">
        <f t="shared" si="58"/>
        <v>3</v>
      </c>
    </row>
    <row r="856" customHeight="1" spans="1:20">
      <c r="A856" s="33"/>
      <c r="B856" s="191"/>
      <c r="C856" s="191"/>
      <c r="D856" s="29"/>
      <c r="E856" s="23"/>
      <c r="F856" s="24"/>
      <c r="G856" s="193"/>
      <c r="Q856" s="8">
        <f t="shared" si="55"/>
        <v>1</v>
      </c>
      <c r="R856" s="8">
        <f t="shared" si="56"/>
        <v>1</v>
      </c>
      <c r="S856" s="8">
        <f t="shared" si="57"/>
        <v>1</v>
      </c>
      <c r="T856" s="8">
        <f t="shared" si="58"/>
        <v>3</v>
      </c>
    </row>
    <row r="857" customHeight="1" spans="1:20">
      <c r="A857" s="33" t="s">
        <v>536</v>
      </c>
      <c r="B857" s="191"/>
      <c r="C857" s="192" t="s">
        <v>537</v>
      </c>
      <c r="D857" s="29" t="s">
        <v>314</v>
      </c>
      <c r="E857" s="23">
        <v>250</v>
      </c>
      <c r="F857" s="24"/>
      <c r="G857" s="193"/>
      <c r="Q857" s="8">
        <f t="shared" si="55"/>
        <v>1</v>
      </c>
      <c r="R857" s="8">
        <f t="shared" si="56"/>
        <v>1</v>
      </c>
      <c r="S857" s="8">
        <f t="shared" si="57"/>
        <v>1</v>
      </c>
      <c r="T857" s="8">
        <f t="shared" si="58"/>
        <v>3</v>
      </c>
    </row>
    <row r="858" customHeight="1" spans="1:20">
      <c r="A858" s="33"/>
      <c r="B858" s="191"/>
      <c r="C858" s="191"/>
      <c r="D858" s="29"/>
      <c r="E858" s="23"/>
      <c r="F858" s="24"/>
      <c r="G858" s="193"/>
      <c r="Q858" s="8">
        <f t="shared" si="55"/>
        <v>1</v>
      </c>
      <c r="R858" s="8">
        <f t="shared" si="56"/>
        <v>1</v>
      </c>
      <c r="S858" s="8">
        <f t="shared" si="57"/>
        <v>1</v>
      </c>
      <c r="T858" s="8">
        <f t="shared" si="58"/>
        <v>3</v>
      </c>
    </row>
    <row r="859" customHeight="1" spans="1:20">
      <c r="A859" s="33" t="s">
        <v>538</v>
      </c>
      <c r="B859" s="191"/>
      <c r="C859" s="192" t="s">
        <v>539</v>
      </c>
      <c r="D859" s="29" t="s">
        <v>314</v>
      </c>
      <c r="E859" s="23">
        <v>250</v>
      </c>
      <c r="F859" s="24"/>
      <c r="G859" s="193"/>
      <c r="Q859" s="8">
        <f t="shared" si="55"/>
        <v>1</v>
      </c>
      <c r="R859" s="8">
        <f t="shared" si="56"/>
        <v>1</v>
      </c>
      <c r="S859" s="8">
        <f t="shared" si="57"/>
        <v>1</v>
      </c>
      <c r="T859" s="8">
        <f t="shared" si="58"/>
        <v>3</v>
      </c>
    </row>
    <row r="860" customHeight="1" spans="1:20">
      <c r="A860" s="170"/>
      <c r="B860" s="77"/>
      <c r="C860" s="161"/>
      <c r="D860" s="160"/>
      <c r="E860" s="168"/>
      <c r="F860" s="159"/>
      <c r="G860" s="193"/>
      <c r="Q860" s="8">
        <f t="shared" si="55"/>
        <v>1</v>
      </c>
      <c r="R860" s="8">
        <f t="shared" si="56"/>
        <v>1</v>
      </c>
      <c r="S860" s="8">
        <f t="shared" si="57"/>
        <v>1</v>
      </c>
      <c r="T860" s="8">
        <f t="shared" si="58"/>
        <v>3</v>
      </c>
    </row>
    <row r="861" customHeight="1" spans="1:20">
      <c r="A861" s="33" t="s">
        <v>540</v>
      </c>
      <c r="B861" s="29"/>
      <c r="C861" s="192" t="s">
        <v>541</v>
      </c>
      <c r="D861" s="160" t="s">
        <v>314</v>
      </c>
      <c r="E861" s="194">
        <f>1330-SUM(E855:E860)</f>
        <v>630</v>
      </c>
      <c r="F861" s="159"/>
      <c r="G861" s="193"/>
      <c r="Q861" s="8">
        <f t="shared" si="55"/>
        <v>1</v>
      </c>
      <c r="R861" s="8">
        <f t="shared" si="56"/>
        <v>1</v>
      </c>
      <c r="S861" s="8">
        <f t="shared" si="57"/>
        <v>1</v>
      </c>
      <c r="T861" s="8">
        <f t="shared" si="58"/>
        <v>3</v>
      </c>
    </row>
    <row r="862" customHeight="1" spans="1:20">
      <c r="A862" s="162"/>
      <c r="B862" s="160"/>
      <c r="C862" s="162"/>
      <c r="D862" s="160"/>
      <c r="E862" s="164"/>
      <c r="F862" s="159"/>
      <c r="G862" s="120"/>
      <c r="Q862" s="8">
        <f t="shared" si="55"/>
        <v>1</v>
      </c>
      <c r="R862" s="8">
        <f t="shared" si="56"/>
        <v>1</v>
      </c>
      <c r="S862" s="8">
        <f t="shared" si="57"/>
        <v>1</v>
      </c>
      <c r="T862" s="8">
        <f t="shared" si="58"/>
        <v>3</v>
      </c>
    </row>
    <row r="863" customHeight="1" spans="1:20">
      <c r="A863" s="33">
        <v>4.1</v>
      </c>
      <c r="B863" s="33" t="s">
        <v>542</v>
      </c>
      <c r="C863" s="191" t="s">
        <v>543</v>
      </c>
      <c r="D863" s="50"/>
      <c r="E863" s="195"/>
      <c r="F863" s="24"/>
      <c r="G863" s="25"/>
      <c r="Q863" s="8">
        <f t="shared" si="55"/>
        <v>1</v>
      </c>
      <c r="R863" s="8">
        <f t="shared" si="56"/>
        <v>1</v>
      </c>
      <c r="S863" s="8">
        <f t="shared" si="57"/>
        <v>1</v>
      </c>
      <c r="T863" s="8">
        <f t="shared" si="58"/>
        <v>3</v>
      </c>
    </row>
    <row r="864" customHeight="1" spans="1:20">
      <c r="A864" s="33"/>
      <c r="B864" s="191"/>
      <c r="C864" s="191"/>
      <c r="D864" s="50"/>
      <c r="E864" s="195"/>
      <c r="F864" s="24"/>
      <c r="G864" s="25"/>
      <c r="Q864" s="8">
        <f t="shared" si="55"/>
        <v>1</v>
      </c>
      <c r="R864" s="8">
        <f t="shared" si="56"/>
        <v>1</v>
      </c>
      <c r="S864" s="8">
        <f t="shared" si="57"/>
        <v>1</v>
      </c>
      <c r="T864" s="8">
        <f t="shared" si="58"/>
        <v>3</v>
      </c>
    </row>
    <row r="865" customHeight="1" spans="1:20">
      <c r="A865" s="33" t="s">
        <v>544</v>
      </c>
      <c r="B865" s="191"/>
      <c r="C865" s="191" t="s">
        <v>545</v>
      </c>
      <c r="D865" s="50" t="s">
        <v>314</v>
      </c>
      <c r="E865" s="195">
        <f>1380</f>
        <v>1380</v>
      </c>
      <c r="F865" s="24"/>
      <c r="G865" s="25"/>
      <c r="Q865" s="8">
        <f t="shared" si="55"/>
        <v>1</v>
      </c>
      <c r="R865" s="8">
        <f t="shared" si="56"/>
        <v>1</v>
      </c>
      <c r="S865" s="8">
        <f t="shared" si="57"/>
        <v>1</v>
      </c>
      <c r="T865" s="8">
        <f t="shared" si="58"/>
        <v>3</v>
      </c>
    </row>
    <row r="866" customHeight="1" spans="1:20">
      <c r="A866" s="33"/>
      <c r="B866" s="191"/>
      <c r="C866" s="191"/>
      <c r="D866" s="50"/>
      <c r="E866" s="195"/>
      <c r="F866" s="24"/>
      <c r="G866" s="25"/>
      <c r="Q866" s="8">
        <f t="shared" si="55"/>
        <v>1</v>
      </c>
      <c r="R866" s="8">
        <f t="shared" si="56"/>
        <v>1</v>
      </c>
      <c r="S866" s="8">
        <f t="shared" si="57"/>
        <v>1</v>
      </c>
      <c r="T866" s="8">
        <f t="shared" si="58"/>
        <v>3</v>
      </c>
    </row>
    <row r="867" ht="26.4" customHeight="1" spans="1:20">
      <c r="A867" s="33">
        <v>4.3</v>
      </c>
      <c r="B867" s="33" t="s">
        <v>315</v>
      </c>
      <c r="C867" s="191" t="s">
        <v>546</v>
      </c>
      <c r="D867" s="50"/>
      <c r="E867" s="195"/>
      <c r="F867" s="24"/>
      <c r="G867" s="25"/>
      <c r="Q867" s="8">
        <f t="shared" si="55"/>
        <v>1</v>
      </c>
      <c r="R867" s="8">
        <f t="shared" si="56"/>
        <v>1</v>
      </c>
      <c r="S867" s="8">
        <f t="shared" si="57"/>
        <v>1</v>
      </c>
      <c r="T867" s="8">
        <f t="shared" si="58"/>
        <v>3</v>
      </c>
    </row>
    <row r="868" customHeight="1" spans="1:20">
      <c r="A868" s="33"/>
      <c r="B868" s="33"/>
      <c r="C868" s="191"/>
      <c r="D868" s="50"/>
      <c r="E868" s="195"/>
      <c r="F868" s="24"/>
      <c r="G868" s="25"/>
      <c r="Q868" s="8">
        <f t="shared" si="55"/>
        <v>1</v>
      </c>
      <c r="R868" s="8">
        <f t="shared" si="56"/>
        <v>1</v>
      </c>
      <c r="S868" s="8">
        <f t="shared" si="57"/>
        <v>1</v>
      </c>
      <c r="T868" s="8">
        <f t="shared" si="58"/>
        <v>3</v>
      </c>
    </row>
    <row r="869" ht="26.4" customHeight="1" spans="1:20">
      <c r="A869" s="33" t="s">
        <v>547</v>
      </c>
      <c r="B869" s="33"/>
      <c r="C869" s="191" t="s">
        <v>548</v>
      </c>
      <c r="D869" s="50"/>
      <c r="E869" s="195"/>
      <c r="F869" s="24"/>
      <c r="G869" s="25"/>
      <c r="Q869" s="8">
        <f t="shared" si="55"/>
        <v>1</v>
      </c>
      <c r="R869" s="8">
        <f t="shared" si="56"/>
        <v>1</v>
      </c>
      <c r="S869" s="8">
        <f t="shared" si="57"/>
        <v>1</v>
      </c>
      <c r="T869" s="8">
        <f t="shared" si="58"/>
        <v>3</v>
      </c>
    </row>
    <row r="870" customHeight="1" spans="1:20">
      <c r="A870" s="33"/>
      <c r="B870" s="33"/>
      <c r="C870" s="191"/>
      <c r="D870" s="50"/>
      <c r="E870" s="195"/>
      <c r="F870" s="24"/>
      <c r="G870" s="25"/>
      <c r="Q870" s="8">
        <f t="shared" si="55"/>
        <v>1</v>
      </c>
      <c r="R870" s="8">
        <f t="shared" si="56"/>
        <v>1</v>
      </c>
      <c r="S870" s="8">
        <f t="shared" si="57"/>
        <v>1</v>
      </c>
      <c r="T870" s="8">
        <f t="shared" si="58"/>
        <v>3</v>
      </c>
    </row>
    <row r="871" customHeight="1" spans="1:20">
      <c r="A871" s="33" t="s">
        <v>549</v>
      </c>
      <c r="B871" s="33"/>
      <c r="C871" s="191" t="s">
        <v>550</v>
      </c>
      <c r="D871" s="50" t="s">
        <v>551</v>
      </c>
      <c r="E871" s="195">
        <v>22</v>
      </c>
      <c r="F871" s="24"/>
      <c r="G871" s="25"/>
      <c r="Q871" s="8">
        <f t="shared" si="55"/>
        <v>1</v>
      </c>
      <c r="R871" s="8">
        <f t="shared" si="56"/>
        <v>1</v>
      </c>
      <c r="S871" s="8">
        <f t="shared" si="57"/>
        <v>1</v>
      </c>
      <c r="T871" s="8">
        <f t="shared" si="58"/>
        <v>3</v>
      </c>
    </row>
    <row r="872" customHeight="1" spans="1:20">
      <c r="A872" s="48"/>
      <c r="B872" s="196"/>
      <c r="C872" s="197"/>
      <c r="D872" s="198"/>
      <c r="E872" s="122"/>
      <c r="F872" s="199"/>
      <c r="G872" s="25"/>
      <c r="Q872" s="8">
        <f t="shared" si="55"/>
        <v>1</v>
      </c>
      <c r="R872" s="8">
        <f t="shared" si="56"/>
        <v>1</v>
      </c>
      <c r="S872" s="8">
        <f t="shared" si="57"/>
        <v>1</v>
      </c>
      <c r="T872" s="8">
        <f t="shared" si="58"/>
        <v>3</v>
      </c>
    </row>
    <row r="873" customHeight="1" spans="1:20">
      <c r="A873" s="33" t="s">
        <v>552</v>
      </c>
      <c r="B873" s="33"/>
      <c r="C873" s="191" t="s">
        <v>553</v>
      </c>
      <c r="D873" s="50" t="s">
        <v>551</v>
      </c>
      <c r="E873" s="195">
        <v>11</v>
      </c>
      <c r="F873" s="24"/>
      <c r="G873" s="25"/>
      <c r="Q873" s="8">
        <f t="shared" si="55"/>
        <v>1</v>
      </c>
      <c r="R873" s="8">
        <f t="shared" si="56"/>
        <v>1</v>
      </c>
      <c r="S873" s="8">
        <f t="shared" si="57"/>
        <v>1</v>
      </c>
      <c r="T873" s="8">
        <f t="shared" si="58"/>
        <v>3</v>
      </c>
    </row>
    <row r="874" customHeight="1" spans="1:20">
      <c r="A874" s="48"/>
      <c r="B874" s="33"/>
      <c r="C874" s="191"/>
      <c r="D874" s="50"/>
      <c r="E874" s="195"/>
      <c r="F874" s="24"/>
      <c r="G874" s="25"/>
      <c r="Q874" s="8">
        <f t="shared" si="55"/>
        <v>1</v>
      </c>
      <c r="R874" s="8">
        <f t="shared" si="56"/>
        <v>1</v>
      </c>
      <c r="S874" s="8">
        <f t="shared" si="57"/>
        <v>1</v>
      </c>
      <c r="T874" s="8">
        <f t="shared" si="58"/>
        <v>3</v>
      </c>
    </row>
    <row r="875" customHeight="1" spans="1:20">
      <c r="A875" s="33" t="s">
        <v>554</v>
      </c>
      <c r="B875" s="33"/>
      <c r="C875" s="191" t="s">
        <v>555</v>
      </c>
      <c r="D875" s="50" t="s">
        <v>551</v>
      </c>
      <c r="E875" s="195">
        <f>(21*3250/15000)+4</f>
        <v>8.55</v>
      </c>
      <c r="F875" s="24"/>
      <c r="G875" s="25"/>
      <c r="Q875" s="8">
        <f t="shared" si="55"/>
        <v>1</v>
      </c>
      <c r="R875" s="8">
        <f t="shared" si="56"/>
        <v>1</v>
      </c>
      <c r="S875" s="8">
        <f t="shared" si="57"/>
        <v>1</v>
      </c>
      <c r="T875" s="8">
        <f t="shared" si="58"/>
        <v>3</v>
      </c>
    </row>
    <row r="876" customHeight="1" spans="1:20">
      <c r="A876" s="48"/>
      <c r="B876" s="33"/>
      <c r="C876" s="191"/>
      <c r="D876" s="50"/>
      <c r="E876" s="195"/>
      <c r="F876" s="24"/>
      <c r="G876" s="25"/>
      <c r="Q876" s="8">
        <f t="shared" si="55"/>
        <v>1</v>
      </c>
      <c r="R876" s="8">
        <f t="shared" si="56"/>
        <v>1</v>
      </c>
      <c r="S876" s="8">
        <f t="shared" si="57"/>
        <v>1</v>
      </c>
      <c r="T876" s="8">
        <f t="shared" si="58"/>
        <v>3</v>
      </c>
    </row>
    <row r="877" customHeight="1" spans="1:20">
      <c r="A877" s="33" t="s">
        <v>556</v>
      </c>
      <c r="B877" s="33"/>
      <c r="C877" s="191" t="s">
        <v>557</v>
      </c>
      <c r="D877" s="50" t="s">
        <v>551</v>
      </c>
      <c r="E877" s="195">
        <f>(11*3250/15000)+4</f>
        <v>6.38333333333333</v>
      </c>
      <c r="F877" s="24"/>
      <c r="G877" s="25"/>
      <c r="Q877" s="8">
        <f t="shared" si="55"/>
        <v>1</v>
      </c>
      <c r="R877" s="8">
        <f t="shared" si="56"/>
        <v>1</v>
      </c>
      <c r="S877" s="8">
        <f t="shared" si="57"/>
        <v>1</v>
      </c>
      <c r="T877" s="8">
        <f t="shared" si="58"/>
        <v>3</v>
      </c>
    </row>
    <row r="878" customHeight="1" spans="1:20">
      <c r="A878" s="48"/>
      <c r="B878" s="33"/>
      <c r="C878" s="191"/>
      <c r="D878" s="50"/>
      <c r="E878" s="195"/>
      <c r="F878" s="24"/>
      <c r="G878" s="25"/>
      <c r="Q878" s="8">
        <f t="shared" si="55"/>
        <v>1</v>
      </c>
      <c r="R878" s="8">
        <f t="shared" si="56"/>
        <v>1</v>
      </c>
      <c r="S878" s="8">
        <f t="shared" si="57"/>
        <v>1</v>
      </c>
      <c r="T878" s="8">
        <f t="shared" si="58"/>
        <v>3</v>
      </c>
    </row>
    <row r="879" customHeight="1" spans="1:20">
      <c r="A879" s="33" t="s">
        <v>558</v>
      </c>
      <c r="B879" s="33"/>
      <c r="C879" s="191" t="s">
        <v>559</v>
      </c>
      <c r="D879" s="50" t="s">
        <v>551</v>
      </c>
      <c r="E879" s="195">
        <f>(12*3250/15000)+4</f>
        <v>6.6</v>
      </c>
      <c r="F879" s="24"/>
      <c r="G879" s="25"/>
      <c r="Q879" s="8">
        <f t="shared" si="55"/>
        <v>1</v>
      </c>
      <c r="R879" s="8">
        <f t="shared" si="56"/>
        <v>1</v>
      </c>
      <c r="S879" s="8">
        <f t="shared" si="57"/>
        <v>1</v>
      </c>
      <c r="T879" s="8">
        <f t="shared" si="58"/>
        <v>3</v>
      </c>
    </row>
    <row r="880" customHeight="1" spans="1:20">
      <c r="A880" s="48"/>
      <c r="B880" s="33"/>
      <c r="C880" s="191"/>
      <c r="D880" s="50"/>
      <c r="E880" s="195"/>
      <c r="F880" s="24"/>
      <c r="G880" s="25"/>
      <c r="Q880" s="8">
        <f t="shared" si="55"/>
        <v>1</v>
      </c>
      <c r="R880" s="8">
        <f t="shared" si="56"/>
        <v>1</v>
      </c>
      <c r="S880" s="8">
        <f t="shared" si="57"/>
        <v>1</v>
      </c>
      <c r="T880" s="8">
        <f t="shared" si="58"/>
        <v>3</v>
      </c>
    </row>
    <row r="881" customHeight="1" spans="1:20">
      <c r="A881" s="33"/>
      <c r="B881" s="191"/>
      <c r="C881" s="191"/>
      <c r="D881" s="50"/>
      <c r="E881" s="23"/>
      <c r="F881" s="24"/>
      <c r="G881" s="25"/>
      <c r="Q881" s="8">
        <f t="shared" si="55"/>
        <v>1</v>
      </c>
      <c r="R881" s="8">
        <f t="shared" si="56"/>
        <v>1</v>
      </c>
      <c r="S881" s="8">
        <f t="shared" si="57"/>
        <v>1</v>
      </c>
      <c r="T881" s="8">
        <f t="shared" si="58"/>
        <v>3</v>
      </c>
    </row>
    <row r="882" customHeight="1" spans="1:20">
      <c r="A882" s="33">
        <v>4.5</v>
      </c>
      <c r="B882" s="191" t="s">
        <v>560</v>
      </c>
      <c r="C882" s="191" t="s">
        <v>561</v>
      </c>
      <c r="D882" s="50"/>
      <c r="E882" s="23"/>
      <c r="F882" s="24"/>
      <c r="G882" s="25"/>
      <c r="Q882" s="8">
        <f t="shared" si="55"/>
        <v>1</v>
      </c>
      <c r="R882" s="8">
        <f t="shared" si="56"/>
        <v>1</v>
      </c>
      <c r="S882" s="8">
        <f t="shared" si="57"/>
        <v>1</v>
      </c>
      <c r="T882" s="8">
        <f t="shared" si="58"/>
        <v>3</v>
      </c>
    </row>
    <row r="883" customHeight="1" spans="1:20">
      <c r="A883" s="33"/>
      <c r="B883" s="191"/>
      <c r="C883" s="191"/>
      <c r="D883" s="50"/>
      <c r="E883" s="23"/>
      <c r="F883" s="24"/>
      <c r="G883" s="25"/>
      <c r="Q883" s="8">
        <f t="shared" si="55"/>
        <v>1</v>
      </c>
      <c r="R883" s="8">
        <f t="shared" si="56"/>
        <v>1</v>
      </c>
      <c r="S883" s="8">
        <f t="shared" si="57"/>
        <v>1</v>
      </c>
      <c r="T883" s="8">
        <f t="shared" si="58"/>
        <v>3</v>
      </c>
    </row>
    <row r="884" ht="26.4" customHeight="1" spans="1:20">
      <c r="A884" s="33" t="s">
        <v>562</v>
      </c>
      <c r="B884" s="191"/>
      <c r="C884" s="191" t="s">
        <v>563</v>
      </c>
      <c r="D884" s="50"/>
      <c r="E884" s="23"/>
      <c r="F884" s="24"/>
      <c r="G884" s="25"/>
      <c r="Q884" s="8">
        <f t="shared" si="55"/>
        <v>1</v>
      </c>
      <c r="R884" s="8">
        <f t="shared" si="56"/>
        <v>1</v>
      </c>
      <c r="S884" s="8">
        <f t="shared" si="57"/>
        <v>1</v>
      </c>
      <c r="T884" s="8">
        <f t="shared" si="58"/>
        <v>3</v>
      </c>
    </row>
    <row r="885" customHeight="1" spans="1:20">
      <c r="A885" s="33"/>
      <c r="B885" s="191"/>
      <c r="C885" s="191"/>
      <c r="D885" s="50"/>
      <c r="E885" s="23"/>
      <c r="F885" s="24"/>
      <c r="G885" s="25"/>
      <c r="Q885" s="8">
        <f t="shared" si="55"/>
        <v>1</v>
      </c>
      <c r="R885" s="8">
        <f t="shared" si="56"/>
        <v>1</v>
      </c>
      <c r="S885" s="8">
        <f t="shared" si="57"/>
        <v>1</v>
      </c>
      <c r="T885" s="8">
        <f t="shared" si="58"/>
        <v>3</v>
      </c>
    </row>
    <row r="886" ht="15.6" customHeight="1" spans="1:20">
      <c r="A886" s="33" t="s">
        <v>564</v>
      </c>
      <c r="B886" s="191"/>
      <c r="C886" s="191" t="s">
        <v>565</v>
      </c>
      <c r="D886" s="50" t="s">
        <v>298</v>
      </c>
      <c r="E886" s="200">
        <v>40</v>
      </c>
      <c r="F886" s="24"/>
      <c r="G886" s="25"/>
      <c r="Q886" s="8">
        <f t="shared" si="55"/>
        <v>1</v>
      </c>
      <c r="R886" s="8">
        <f t="shared" si="56"/>
        <v>1</v>
      </c>
      <c r="S886" s="8">
        <f t="shared" si="57"/>
        <v>1</v>
      </c>
      <c r="T886" s="8">
        <f t="shared" si="58"/>
        <v>3</v>
      </c>
    </row>
    <row r="887" customHeight="1" spans="1:20">
      <c r="A887" s="33"/>
      <c r="B887" s="191"/>
      <c r="C887" s="191"/>
      <c r="D887" s="50"/>
      <c r="E887" s="23"/>
      <c r="F887" s="24"/>
      <c r="G887" s="25"/>
      <c r="Q887" s="8">
        <f t="shared" si="55"/>
        <v>1</v>
      </c>
      <c r="R887" s="8">
        <f t="shared" si="56"/>
        <v>1</v>
      </c>
      <c r="S887" s="8">
        <f t="shared" si="57"/>
        <v>1</v>
      </c>
      <c r="T887" s="8">
        <f t="shared" si="58"/>
        <v>3</v>
      </c>
    </row>
    <row r="888" ht="15.6" customHeight="1" spans="1:20">
      <c r="A888" s="33" t="s">
        <v>566</v>
      </c>
      <c r="B888" s="191"/>
      <c r="C888" s="191" t="s">
        <v>567</v>
      </c>
      <c r="D888" s="50" t="s">
        <v>367</v>
      </c>
      <c r="E888" s="200">
        <v>150</v>
      </c>
      <c r="F888" s="24"/>
      <c r="G888" s="25"/>
      <c r="Q888" s="8">
        <f t="shared" si="55"/>
        <v>1</v>
      </c>
      <c r="R888" s="8">
        <f t="shared" si="56"/>
        <v>1</v>
      </c>
      <c r="S888" s="8">
        <f t="shared" si="57"/>
        <v>1</v>
      </c>
      <c r="T888" s="8">
        <f t="shared" si="58"/>
        <v>3</v>
      </c>
    </row>
    <row r="889" ht="13.95" customHeight="1" spans="1:20">
      <c r="A889" s="33"/>
      <c r="B889" s="191"/>
      <c r="C889" s="191"/>
      <c r="D889" s="50"/>
      <c r="E889" s="23"/>
      <c r="F889" s="24"/>
      <c r="G889" s="25"/>
      <c r="Q889" s="8">
        <f t="shared" si="55"/>
        <v>1</v>
      </c>
      <c r="R889" s="8">
        <f t="shared" si="56"/>
        <v>1</v>
      </c>
      <c r="S889" s="8">
        <f t="shared" si="57"/>
        <v>1</v>
      </c>
      <c r="T889" s="8">
        <f t="shared" si="58"/>
        <v>3</v>
      </c>
    </row>
    <row r="890" customHeight="1" spans="1:20">
      <c r="A890" s="33" t="s">
        <v>568</v>
      </c>
      <c r="B890" s="191"/>
      <c r="C890" s="191" t="s">
        <v>569</v>
      </c>
      <c r="D890" s="50" t="s">
        <v>570</v>
      </c>
      <c r="E890" s="200">
        <v>2</v>
      </c>
      <c r="F890" s="24"/>
      <c r="G890" s="25"/>
      <c r="Q890" s="8">
        <f t="shared" si="55"/>
        <v>1</v>
      </c>
      <c r="R890" s="8">
        <f t="shared" si="56"/>
        <v>1</v>
      </c>
      <c r="S890" s="8">
        <f t="shared" si="57"/>
        <v>1</v>
      </c>
      <c r="T890" s="8">
        <f t="shared" si="58"/>
        <v>3</v>
      </c>
    </row>
    <row r="891" customHeight="1" spans="1:20">
      <c r="A891" s="33"/>
      <c r="B891" s="191"/>
      <c r="C891" s="201"/>
      <c r="D891" s="50"/>
      <c r="E891" s="23"/>
      <c r="F891" s="24"/>
      <c r="G891" s="25"/>
      <c r="Q891" s="8">
        <f t="shared" si="55"/>
        <v>1</v>
      </c>
      <c r="R891" s="8">
        <f t="shared" si="56"/>
        <v>1</v>
      </c>
      <c r="S891" s="8">
        <f t="shared" si="57"/>
        <v>1</v>
      </c>
      <c r="T891" s="8">
        <f t="shared" si="58"/>
        <v>3</v>
      </c>
    </row>
    <row r="892" customHeight="1" spans="1:20">
      <c r="A892" s="202">
        <v>4.5</v>
      </c>
      <c r="B892" s="203" t="s">
        <v>571</v>
      </c>
      <c r="C892" s="204" t="s">
        <v>572</v>
      </c>
      <c r="D892" s="205"/>
      <c r="E892" s="206"/>
      <c r="F892" s="24"/>
      <c r="G892" s="25"/>
      <c r="Q892" s="8">
        <f t="shared" si="55"/>
        <v>1</v>
      </c>
      <c r="R892" s="8">
        <f t="shared" si="56"/>
        <v>1</v>
      </c>
      <c r="S892" s="8">
        <f t="shared" si="57"/>
        <v>1</v>
      </c>
      <c r="T892" s="8">
        <f t="shared" si="58"/>
        <v>3</v>
      </c>
    </row>
    <row r="893" customHeight="1" spans="1:20">
      <c r="A893" s="48"/>
      <c r="B893" s="207"/>
      <c r="C893" s="191"/>
      <c r="D893" s="50"/>
      <c r="E893" s="200"/>
      <c r="F893" s="24"/>
      <c r="G893" s="25"/>
      <c r="Q893" s="8">
        <f t="shared" si="55"/>
        <v>1</v>
      </c>
      <c r="R893" s="8">
        <f t="shared" si="56"/>
        <v>1</v>
      </c>
      <c r="S893" s="8">
        <f t="shared" si="57"/>
        <v>1</v>
      </c>
      <c r="T893" s="8">
        <f t="shared" si="58"/>
        <v>3</v>
      </c>
    </row>
    <row r="894" ht="26.4" customHeight="1" spans="1:20">
      <c r="A894" s="48" t="s">
        <v>562</v>
      </c>
      <c r="B894" s="208"/>
      <c r="C894" s="191" t="s">
        <v>573</v>
      </c>
      <c r="D894" s="50" t="s">
        <v>319</v>
      </c>
      <c r="E894" s="200">
        <v>2</v>
      </c>
      <c r="F894" s="24"/>
      <c r="G894" s="25"/>
      <c r="Q894" s="8">
        <f t="shared" si="55"/>
        <v>1</v>
      </c>
      <c r="R894" s="8">
        <f t="shared" si="56"/>
        <v>1</v>
      </c>
      <c r="S894" s="8">
        <f t="shared" si="57"/>
        <v>1</v>
      </c>
      <c r="T894" s="8">
        <f t="shared" si="58"/>
        <v>3</v>
      </c>
    </row>
    <row r="895" customHeight="1" spans="1:20">
      <c r="A895" s="48"/>
      <c r="B895" s="208"/>
      <c r="C895" s="191"/>
      <c r="D895" s="50"/>
      <c r="E895" s="200"/>
      <c r="F895" s="24"/>
      <c r="G895" s="25"/>
      <c r="Q895" s="8">
        <f t="shared" si="55"/>
        <v>1</v>
      </c>
      <c r="R895" s="8">
        <f t="shared" si="56"/>
        <v>1</v>
      </c>
      <c r="S895" s="8">
        <f t="shared" si="57"/>
        <v>1</v>
      </c>
      <c r="T895" s="8">
        <f t="shared" si="58"/>
        <v>3</v>
      </c>
    </row>
    <row r="896" ht="26.4" customHeight="1" spans="1:20">
      <c r="A896" s="48" t="s">
        <v>574</v>
      </c>
      <c r="B896" s="208"/>
      <c r="C896" s="191" t="s">
        <v>575</v>
      </c>
      <c r="D896" s="50" t="s">
        <v>319</v>
      </c>
      <c r="E896" s="200">
        <v>5</v>
      </c>
      <c r="F896" s="24"/>
      <c r="G896" s="25"/>
      <c r="Q896" s="8">
        <f t="shared" si="55"/>
        <v>1</v>
      </c>
      <c r="R896" s="8">
        <f t="shared" si="56"/>
        <v>1</v>
      </c>
      <c r="S896" s="8">
        <f t="shared" si="57"/>
        <v>1</v>
      </c>
      <c r="T896" s="8">
        <f t="shared" si="58"/>
        <v>3</v>
      </c>
    </row>
    <row r="897" customHeight="1" spans="1:20">
      <c r="A897" s="48"/>
      <c r="B897" s="208"/>
      <c r="C897" s="191"/>
      <c r="D897" s="50"/>
      <c r="E897" s="200"/>
      <c r="F897" s="24"/>
      <c r="G897" s="25"/>
      <c r="Q897" s="8">
        <f t="shared" si="55"/>
        <v>1</v>
      </c>
      <c r="R897" s="8">
        <f t="shared" si="56"/>
        <v>1</v>
      </c>
      <c r="S897" s="8">
        <f t="shared" si="57"/>
        <v>1</v>
      </c>
      <c r="T897" s="8">
        <f t="shared" si="58"/>
        <v>3</v>
      </c>
    </row>
    <row r="898" ht="26.4" customHeight="1" spans="1:20">
      <c r="A898" s="48" t="s">
        <v>576</v>
      </c>
      <c r="B898" s="208"/>
      <c r="C898" s="191" t="s">
        <v>577</v>
      </c>
      <c r="D898" s="50" t="s">
        <v>319</v>
      </c>
      <c r="E898" s="200">
        <v>3</v>
      </c>
      <c r="F898" s="24"/>
      <c r="G898" s="25"/>
      <c r="Q898" s="8">
        <f t="shared" si="55"/>
        <v>1</v>
      </c>
      <c r="R898" s="8">
        <f t="shared" si="56"/>
        <v>1</v>
      </c>
      <c r="S898" s="8">
        <f t="shared" si="57"/>
        <v>1</v>
      </c>
      <c r="T898" s="8">
        <f t="shared" si="58"/>
        <v>3</v>
      </c>
    </row>
    <row r="899" customHeight="1" spans="1:20">
      <c r="A899" s="48"/>
      <c r="B899" s="208"/>
      <c r="C899" s="191"/>
      <c r="D899" s="50"/>
      <c r="E899" s="200"/>
      <c r="F899" s="24"/>
      <c r="G899" s="25"/>
      <c r="Q899" s="8">
        <f t="shared" si="55"/>
        <v>1</v>
      </c>
      <c r="R899" s="8">
        <f t="shared" si="56"/>
        <v>1</v>
      </c>
      <c r="S899" s="8">
        <f t="shared" si="57"/>
        <v>1</v>
      </c>
      <c r="T899" s="8">
        <f t="shared" si="58"/>
        <v>3</v>
      </c>
    </row>
    <row r="900" ht="26.4" customHeight="1" spans="1:20">
      <c r="A900" s="48" t="s">
        <v>576</v>
      </c>
      <c r="B900" s="208"/>
      <c r="C900" s="191" t="s">
        <v>578</v>
      </c>
      <c r="D900" s="50" t="s">
        <v>319</v>
      </c>
      <c r="E900" s="200">
        <v>2</v>
      </c>
      <c r="F900" s="24"/>
      <c r="G900" s="25"/>
      <c r="Q900" s="8">
        <f t="shared" si="55"/>
        <v>1</v>
      </c>
      <c r="R900" s="8">
        <f t="shared" si="56"/>
        <v>1</v>
      </c>
      <c r="S900" s="8">
        <f t="shared" si="57"/>
        <v>1</v>
      </c>
      <c r="T900" s="8">
        <f t="shared" si="58"/>
        <v>3</v>
      </c>
    </row>
    <row r="901" customHeight="1" spans="1:20">
      <c r="A901" s="209"/>
      <c r="B901" s="208"/>
      <c r="C901" s="210"/>
      <c r="D901" s="198"/>
      <c r="E901" s="122"/>
      <c r="F901" s="24"/>
      <c r="G901" s="25"/>
      <c r="Q901" s="8">
        <f t="shared" si="55"/>
        <v>1</v>
      </c>
      <c r="R901" s="8">
        <f t="shared" si="56"/>
        <v>1</v>
      </c>
      <c r="S901" s="8">
        <f t="shared" si="57"/>
        <v>1</v>
      </c>
      <c r="T901" s="8">
        <f t="shared" si="58"/>
        <v>3</v>
      </c>
    </row>
    <row r="902" ht="26.4" customHeight="1" spans="1:20">
      <c r="A902" s="209" t="s">
        <v>579</v>
      </c>
      <c r="B902" s="208"/>
      <c r="C902" s="211" t="s">
        <v>580</v>
      </c>
      <c r="D902" s="50" t="s">
        <v>319</v>
      </c>
      <c r="E902" s="200">
        <v>3</v>
      </c>
      <c r="F902" s="24"/>
      <c r="G902" s="25"/>
      <c r="Q902" s="8">
        <f t="shared" si="55"/>
        <v>1</v>
      </c>
      <c r="R902" s="8">
        <f t="shared" si="56"/>
        <v>1</v>
      </c>
      <c r="S902" s="8">
        <f t="shared" si="57"/>
        <v>1</v>
      </c>
      <c r="T902" s="8">
        <f t="shared" si="58"/>
        <v>3</v>
      </c>
    </row>
    <row r="903" customHeight="1" spans="1:20">
      <c r="A903" s="209"/>
      <c r="B903" s="208"/>
      <c r="C903" s="210"/>
      <c r="D903" s="198"/>
      <c r="E903" s="122"/>
      <c r="F903" s="24"/>
      <c r="G903" s="25"/>
      <c r="Q903" s="8">
        <f t="shared" si="55"/>
        <v>1</v>
      </c>
      <c r="R903" s="8">
        <f t="shared" si="56"/>
        <v>1</v>
      </c>
      <c r="S903" s="8">
        <f t="shared" si="57"/>
        <v>1</v>
      </c>
      <c r="T903" s="8">
        <f t="shared" si="58"/>
        <v>3</v>
      </c>
    </row>
    <row r="904" ht="26.4" customHeight="1" spans="1:20">
      <c r="A904" s="209" t="s">
        <v>581</v>
      </c>
      <c r="B904" s="208"/>
      <c r="C904" s="211" t="s">
        <v>582</v>
      </c>
      <c r="D904" s="50" t="s">
        <v>319</v>
      </c>
      <c r="E904" s="200">
        <v>1</v>
      </c>
      <c r="F904" s="24"/>
      <c r="G904" s="25"/>
      <c r="Q904" s="8">
        <f t="shared" si="55"/>
        <v>1</v>
      </c>
      <c r="R904" s="8">
        <f t="shared" si="56"/>
        <v>1</v>
      </c>
      <c r="S904" s="8">
        <f t="shared" si="57"/>
        <v>1</v>
      </c>
      <c r="T904" s="8">
        <f t="shared" si="58"/>
        <v>3</v>
      </c>
    </row>
    <row r="905" customHeight="1" spans="1:20">
      <c r="A905" s="209"/>
      <c r="B905" s="208"/>
      <c r="C905" s="210"/>
      <c r="D905" s="198"/>
      <c r="E905" s="122"/>
      <c r="F905" s="24"/>
      <c r="G905" s="25"/>
      <c r="Q905" s="8">
        <f t="shared" si="55"/>
        <v>1</v>
      </c>
      <c r="R905" s="8">
        <f t="shared" si="56"/>
        <v>1</v>
      </c>
      <c r="S905" s="8">
        <f t="shared" si="57"/>
        <v>1</v>
      </c>
      <c r="T905" s="8">
        <f t="shared" si="58"/>
        <v>3</v>
      </c>
    </row>
    <row r="906" ht="26.4" customHeight="1" spans="1:20">
      <c r="A906" s="209" t="s">
        <v>583</v>
      </c>
      <c r="B906" s="208"/>
      <c r="C906" s="211" t="s">
        <v>584</v>
      </c>
      <c r="D906" s="50" t="s">
        <v>319</v>
      </c>
      <c r="E906" s="200">
        <v>1</v>
      </c>
      <c r="F906" s="24"/>
      <c r="G906" s="25"/>
      <c r="Q906" s="8">
        <f t="shared" si="55"/>
        <v>1</v>
      </c>
      <c r="R906" s="8">
        <f t="shared" si="56"/>
        <v>1</v>
      </c>
      <c r="S906" s="8">
        <f t="shared" si="57"/>
        <v>1</v>
      </c>
      <c r="T906" s="8">
        <f t="shared" si="58"/>
        <v>3</v>
      </c>
    </row>
    <row r="907" customHeight="1" spans="1:20">
      <c r="A907" s="209"/>
      <c r="B907" s="208"/>
      <c r="C907" s="210"/>
      <c r="D907" s="198"/>
      <c r="E907" s="122"/>
      <c r="F907" s="24"/>
      <c r="G907" s="25"/>
      <c r="Q907" s="8">
        <f t="shared" si="55"/>
        <v>1</v>
      </c>
      <c r="R907" s="8">
        <f t="shared" si="56"/>
        <v>1</v>
      </c>
      <c r="S907" s="8">
        <f t="shared" si="57"/>
        <v>1</v>
      </c>
      <c r="T907" s="8">
        <f t="shared" si="58"/>
        <v>3</v>
      </c>
    </row>
    <row r="908" customHeight="1" spans="1:20">
      <c r="A908" s="33">
        <v>4.6</v>
      </c>
      <c r="B908" s="191" t="s">
        <v>585</v>
      </c>
      <c r="C908" s="191" t="s">
        <v>586</v>
      </c>
      <c r="D908" s="50"/>
      <c r="E908" s="23"/>
      <c r="F908" s="24"/>
      <c r="G908" s="25"/>
      <c r="Q908" s="8">
        <f t="shared" si="55"/>
        <v>1</v>
      </c>
      <c r="R908" s="8">
        <f t="shared" si="56"/>
        <v>1</v>
      </c>
      <c r="S908" s="8">
        <f t="shared" si="57"/>
        <v>1</v>
      </c>
      <c r="T908" s="8">
        <f t="shared" si="58"/>
        <v>3</v>
      </c>
    </row>
    <row r="909" customHeight="1" spans="1:20">
      <c r="A909" s="33"/>
      <c r="B909" s="191"/>
      <c r="C909" s="191"/>
      <c r="D909" s="50"/>
      <c r="E909" s="23"/>
      <c r="F909" s="24"/>
      <c r="G909" s="25"/>
      <c r="Q909" s="8">
        <f t="shared" si="55"/>
        <v>1</v>
      </c>
      <c r="R909" s="8">
        <f t="shared" si="56"/>
        <v>1</v>
      </c>
      <c r="S909" s="8">
        <f t="shared" si="57"/>
        <v>1</v>
      </c>
      <c r="T909" s="8">
        <f t="shared" si="58"/>
        <v>3</v>
      </c>
    </row>
    <row r="910" customHeight="1" spans="1:20">
      <c r="A910" s="33" t="s">
        <v>587</v>
      </c>
      <c r="B910" s="191"/>
      <c r="C910" s="212" t="s">
        <v>588</v>
      </c>
      <c r="D910" s="50"/>
      <c r="E910" s="23"/>
      <c r="F910" s="24"/>
      <c r="G910" s="25"/>
      <c r="Q910" s="8">
        <f t="shared" si="55"/>
        <v>1</v>
      </c>
      <c r="R910" s="8">
        <f t="shared" si="56"/>
        <v>1</v>
      </c>
      <c r="S910" s="8">
        <f t="shared" si="57"/>
        <v>1</v>
      </c>
      <c r="T910" s="8">
        <f t="shared" si="58"/>
        <v>3</v>
      </c>
    </row>
    <row r="911" customHeight="1" spans="1:7">
      <c r="A911" s="35"/>
      <c r="B911" s="213"/>
      <c r="C911" s="192"/>
      <c r="D911" s="148"/>
      <c r="E911" s="214"/>
      <c r="F911" s="24"/>
      <c r="G911" s="25"/>
    </row>
    <row r="912" ht="13.8" customHeight="1" spans="1:20">
      <c r="A912" s="53" t="s">
        <v>100</v>
      </c>
      <c r="B912" s="54"/>
      <c r="C912" s="54"/>
      <c r="D912" s="55"/>
      <c r="E912" s="56"/>
      <c r="F912" s="57"/>
      <c r="G912" s="58"/>
      <c r="Q912" s="8">
        <f t="shared" si="55"/>
        <v>1</v>
      </c>
      <c r="R912" s="8">
        <f t="shared" si="56"/>
        <v>1</v>
      </c>
      <c r="S912" s="8">
        <f t="shared" si="57"/>
        <v>1</v>
      </c>
      <c r="T912" s="8">
        <f t="shared" si="58"/>
        <v>3</v>
      </c>
    </row>
    <row r="913" ht="13.8" customHeight="1" spans="1:20">
      <c r="A913" s="13" t="s">
        <v>2</v>
      </c>
      <c r="B913" s="14" t="s">
        <v>3</v>
      </c>
      <c r="C913" s="15" t="s">
        <v>4</v>
      </c>
      <c r="D913" s="15" t="s">
        <v>5</v>
      </c>
      <c r="E913" s="16" t="s">
        <v>6</v>
      </c>
      <c r="F913" s="17" t="s">
        <v>7</v>
      </c>
      <c r="G913" s="18" t="s">
        <v>8</v>
      </c>
      <c r="Q913" s="8">
        <f t="shared" si="55"/>
        <v>1</v>
      </c>
      <c r="R913" s="8">
        <f t="shared" si="56"/>
        <v>1</v>
      </c>
      <c r="S913" s="8">
        <f t="shared" si="57"/>
        <v>1</v>
      </c>
      <c r="T913" s="8">
        <f t="shared" si="58"/>
        <v>3</v>
      </c>
    </row>
    <row r="914" ht="13.8" customHeight="1" spans="1:20">
      <c r="A914" s="59"/>
      <c r="B914" s="60"/>
      <c r="C914" s="61" t="s">
        <v>101</v>
      </c>
      <c r="D914" s="55"/>
      <c r="E914" s="56"/>
      <c r="F914" s="62"/>
      <c r="G914" s="63"/>
      <c r="Q914" s="8">
        <f t="shared" si="55"/>
        <v>1</v>
      </c>
      <c r="R914" s="8">
        <f t="shared" si="56"/>
        <v>1</v>
      </c>
      <c r="S914" s="8">
        <f t="shared" si="57"/>
        <v>1</v>
      </c>
      <c r="T914" s="8">
        <f t="shared" si="58"/>
        <v>3</v>
      </c>
    </row>
    <row r="915" ht="13.8" customHeight="1" spans="1:7">
      <c r="A915" s="43"/>
      <c r="B915" s="88"/>
      <c r="C915" s="66"/>
      <c r="D915" s="67"/>
      <c r="E915" s="68"/>
      <c r="F915" s="69"/>
      <c r="G915" s="70"/>
    </row>
    <row r="916" ht="26.4" customHeight="1" spans="1:20">
      <c r="A916" s="33" t="s">
        <v>589</v>
      </c>
      <c r="B916" s="191"/>
      <c r="C916" s="33" t="s">
        <v>590</v>
      </c>
      <c r="D916" s="50" t="s">
        <v>319</v>
      </c>
      <c r="E916" s="23">
        <v>1</v>
      </c>
      <c r="F916" s="24"/>
      <c r="G916" s="25"/>
      <c r="Q916" s="8">
        <f t="shared" ref="Q916:Q980" si="59">IF(K916="No comment",0,1)</f>
        <v>1</v>
      </c>
      <c r="R916" s="8">
        <f t="shared" ref="R916:R980" si="60">IF(L916="No comment",0,1)</f>
        <v>1</v>
      </c>
      <c r="S916" s="8">
        <f t="shared" ref="S916:S980" si="61">IF(M916="No comment",0,1)</f>
        <v>1</v>
      </c>
      <c r="T916" s="8">
        <f t="shared" ref="T916:T980" si="62">SUM(N916:S916)</f>
        <v>3</v>
      </c>
    </row>
    <row r="917" customHeight="1" spans="1:20">
      <c r="A917" s="33"/>
      <c r="B917" s="191"/>
      <c r="C917" s="191"/>
      <c r="D917" s="50"/>
      <c r="E917" s="23"/>
      <c r="F917" s="24"/>
      <c r="G917" s="25"/>
      <c r="Q917" s="8">
        <f t="shared" si="59"/>
        <v>1</v>
      </c>
      <c r="R917" s="8">
        <f t="shared" si="60"/>
        <v>1</v>
      </c>
      <c r="S917" s="8">
        <f t="shared" si="61"/>
        <v>1</v>
      </c>
      <c r="T917" s="8">
        <f t="shared" si="62"/>
        <v>3</v>
      </c>
    </row>
    <row r="918" ht="26.4" customHeight="1" spans="1:20">
      <c r="A918" s="33" t="s">
        <v>591</v>
      </c>
      <c r="B918" s="191"/>
      <c r="C918" s="191" t="s">
        <v>592</v>
      </c>
      <c r="D918" s="50" t="s">
        <v>319</v>
      </c>
      <c r="E918" s="23">
        <v>1</v>
      </c>
      <c r="F918" s="24"/>
      <c r="G918" s="25"/>
      <c r="Q918" s="8">
        <f t="shared" si="59"/>
        <v>1</v>
      </c>
      <c r="R918" s="8">
        <f t="shared" si="60"/>
        <v>1</v>
      </c>
      <c r="S918" s="8">
        <f t="shared" si="61"/>
        <v>1</v>
      </c>
      <c r="T918" s="8">
        <f t="shared" si="62"/>
        <v>3</v>
      </c>
    </row>
    <row r="919" customHeight="1" spans="1:20">
      <c r="A919" s="33"/>
      <c r="B919" s="191"/>
      <c r="C919" s="191"/>
      <c r="D919" s="50"/>
      <c r="E919" s="23"/>
      <c r="F919" s="24"/>
      <c r="G919" s="25"/>
      <c r="Q919" s="8">
        <f t="shared" si="59"/>
        <v>1</v>
      </c>
      <c r="R919" s="8">
        <f t="shared" si="60"/>
        <v>1</v>
      </c>
      <c r="S919" s="8">
        <f t="shared" si="61"/>
        <v>1</v>
      </c>
      <c r="T919" s="8">
        <f t="shared" si="62"/>
        <v>3</v>
      </c>
    </row>
    <row r="920" ht="26.4" customHeight="1" spans="1:20">
      <c r="A920" s="33" t="s">
        <v>593</v>
      </c>
      <c r="B920" s="191"/>
      <c r="C920" s="33" t="s">
        <v>594</v>
      </c>
      <c r="D920" s="50" t="s">
        <v>319</v>
      </c>
      <c r="E920" s="23">
        <v>1</v>
      </c>
      <c r="F920" s="24"/>
      <c r="G920" s="25"/>
      <c r="Q920" s="8">
        <f t="shared" si="59"/>
        <v>1</v>
      </c>
      <c r="R920" s="8">
        <f t="shared" si="60"/>
        <v>1</v>
      </c>
      <c r="S920" s="8">
        <f t="shared" si="61"/>
        <v>1</v>
      </c>
      <c r="T920" s="8">
        <f t="shared" si="62"/>
        <v>3</v>
      </c>
    </row>
    <row r="921" customHeight="1" spans="1:20">
      <c r="A921" s="33"/>
      <c r="B921" s="191"/>
      <c r="C921" s="33"/>
      <c r="D921" s="50"/>
      <c r="E921" s="23"/>
      <c r="F921" s="24"/>
      <c r="G921" s="25"/>
      <c r="Q921" s="8">
        <f t="shared" si="59"/>
        <v>1</v>
      </c>
      <c r="R921" s="8">
        <f t="shared" si="60"/>
        <v>1</v>
      </c>
      <c r="S921" s="8">
        <f t="shared" si="61"/>
        <v>1</v>
      </c>
      <c r="T921" s="8">
        <f t="shared" si="62"/>
        <v>3</v>
      </c>
    </row>
    <row r="922" ht="26.4" customHeight="1" spans="1:20">
      <c r="A922" s="33" t="s">
        <v>595</v>
      </c>
      <c r="B922" s="191"/>
      <c r="C922" s="33" t="s">
        <v>596</v>
      </c>
      <c r="D922" s="50" t="s">
        <v>319</v>
      </c>
      <c r="E922" s="23">
        <v>1</v>
      </c>
      <c r="F922" s="24"/>
      <c r="G922" s="25"/>
      <c r="Q922" s="8">
        <f t="shared" si="59"/>
        <v>1</v>
      </c>
      <c r="R922" s="8">
        <f t="shared" si="60"/>
        <v>1</v>
      </c>
      <c r="S922" s="8">
        <f t="shared" si="61"/>
        <v>1</v>
      </c>
      <c r="T922" s="8">
        <f t="shared" si="62"/>
        <v>3</v>
      </c>
    </row>
    <row r="923" customHeight="1" spans="1:20">
      <c r="A923" s="33"/>
      <c r="B923" s="191"/>
      <c r="C923" s="33"/>
      <c r="D923" s="50"/>
      <c r="E923" s="23"/>
      <c r="F923" s="24"/>
      <c r="G923" s="25"/>
      <c r="Q923" s="8">
        <f t="shared" si="59"/>
        <v>1</v>
      </c>
      <c r="R923" s="8">
        <f t="shared" si="60"/>
        <v>1</v>
      </c>
      <c r="S923" s="8">
        <f t="shared" si="61"/>
        <v>1</v>
      </c>
      <c r="T923" s="8">
        <f t="shared" si="62"/>
        <v>3</v>
      </c>
    </row>
    <row r="924" ht="26.4" customHeight="1" spans="1:20">
      <c r="A924" s="33" t="s">
        <v>597</v>
      </c>
      <c r="B924" s="191"/>
      <c r="C924" s="33" t="s">
        <v>598</v>
      </c>
      <c r="D924" s="50" t="s">
        <v>319</v>
      </c>
      <c r="E924" s="23">
        <v>1</v>
      </c>
      <c r="F924" s="24"/>
      <c r="G924" s="25"/>
      <c r="Q924" s="8">
        <f t="shared" si="59"/>
        <v>1</v>
      </c>
      <c r="R924" s="8">
        <f t="shared" si="60"/>
        <v>1</v>
      </c>
      <c r="S924" s="8">
        <f t="shared" si="61"/>
        <v>1</v>
      </c>
      <c r="T924" s="8">
        <f t="shared" si="62"/>
        <v>3</v>
      </c>
    </row>
    <row r="925" customHeight="1" spans="1:20">
      <c r="A925" s="33"/>
      <c r="B925" s="191"/>
      <c r="C925" s="191"/>
      <c r="D925" s="50"/>
      <c r="E925" s="23"/>
      <c r="F925" s="24"/>
      <c r="G925" s="25"/>
      <c r="Q925" s="8">
        <f t="shared" si="59"/>
        <v>1</v>
      </c>
      <c r="R925" s="8">
        <f t="shared" si="60"/>
        <v>1</v>
      </c>
      <c r="S925" s="8">
        <f t="shared" si="61"/>
        <v>1</v>
      </c>
      <c r="T925" s="8">
        <f t="shared" si="62"/>
        <v>3</v>
      </c>
    </row>
    <row r="926" customHeight="1" spans="1:20">
      <c r="A926" s="33">
        <v>4.7</v>
      </c>
      <c r="B926" s="33" t="s">
        <v>599</v>
      </c>
      <c r="C926" s="215" t="s">
        <v>600</v>
      </c>
      <c r="D926" s="198"/>
      <c r="E926" s="122"/>
      <c r="F926" s="199"/>
      <c r="G926" s="216"/>
      <c r="Q926" s="8">
        <f t="shared" si="59"/>
        <v>1</v>
      </c>
      <c r="R926" s="8">
        <f t="shared" si="60"/>
        <v>1</v>
      </c>
      <c r="S926" s="8">
        <f t="shared" si="61"/>
        <v>1</v>
      </c>
      <c r="T926" s="8">
        <f t="shared" si="62"/>
        <v>3</v>
      </c>
    </row>
    <row r="927" customHeight="1" spans="1:20">
      <c r="A927" s="48"/>
      <c r="B927" s="151"/>
      <c r="C927" s="197"/>
      <c r="D927" s="198"/>
      <c r="E927" s="122"/>
      <c r="F927" s="199"/>
      <c r="G927" s="216"/>
      <c r="Q927" s="8">
        <f t="shared" si="59"/>
        <v>1</v>
      </c>
      <c r="R927" s="8">
        <f t="shared" si="60"/>
        <v>1</v>
      </c>
      <c r="S927" s="8">
        <f t="shared" si="61"/>
        <v>1</v>
      </c>
      <c r="T927" s="8">
        <f t="shared" si="62"/>
        <v>3</v>
      </c>
    </row>
    <row r="928" ht="39.6" customHeight="1" spans="1:20">
      <c r="A928" s="209" t="s">
        <v>601</v>
      </c>
      <c r="B928" s="208"/>
      <c r="C928" s="210" t="s">
        <v>602</v>
      </c>
      <c r="D928" s="198" t="s">
        <v>97</v>
      </c>
      <c r="E928" s="122">
        <v>1</v>
      </c>
      <c r="F928" s="199">
        <v>200000</v>
      </c>
      <c r="G928" s="216">
        <f t="shared" ref="G928:G936" si="63">IF(E928&lt;&gt;"",E928*F928,"")</f>
        <v>200000</v>
      </c>
      <c r="Q928" s="8">
        <f t="shared" si="59"/>
        <v>1</v>
      </c>
      <c r="R928" s="8">
        <f t="shared" si="60"/>
        <v>1</v>
      </c>
      <c r="S928" s="8">
        <f t="shared" si="61"/>
        <v>1</v>
      </c>
      <c r="T928" s="8">
        <f t="shared" si="62"/>
        <v>3</v>
      </c>
    </row>
    <row r="929" customHeight="1" spans="1:20">
      <c r="A929" s="48"/>
      <c r="B929" s="208"/>
      <c r="C929" s="210"/>
      <c r="D929" s="198"/>
      <c r="E929" s="122"/>
      <c r="F929" s="217"/>
      <c r="G929" s="216" t="str">
        <f t="shared" si="63"/>
        <v/>
      </c>
      <c r="Q929" s="8">
        <f t="shared" si="59"/>
        <v>1</v>
      </c>
      <c r="R929" s="8">
        <f t="shared" si="60"/>
        <v>1</v>
      </c>
      <c r="S929" s="8">
        <f t="shared" si="61"/>
        <v>1</v>
      </c>
      <c r="T929" s="8">
        <f t="shared" si="62"/>
        <v>3</v>
      </c>
    </row>
    <row r="930" customHeight="1" spans="1:20">
      <c r="A930" s="209" t="s">
        <v>603</v>
      </c>
      <c r="B930" s="208"/>
      <c r="C930" s="210" t="s">
        <v>604</v>
      </c>
      <c r="D930" s="198" t="s">
        <v>97</v>
      </c>
      <c r="E930" s="122">
        <v>1</v>
      </c>
      <c r="F930" s="199">
        <v>800000</v>
      </c>
      <c r="G930" s="216">
        <f t="shared" si="63"/>
        <v>800000</v>
      </c>
      <c r="Q930" s="8">
        <f t="shared" si="59"/>
        <v>1</v>
      </c>
      <c r="R930" s="8">
        <f t="shared" si="60"/>
        <v>1</v>
      </c>
      <c r="S930" s="8">
        <f t="shared" si="61"/>
        <v>1</v>
      </c>
      <c r="T930" s="8">
        <f t="shared" si="62"/>
        <v>3</v>
      </c>
    </row>
    <row r="931" customHeight="1" spans="1:20">
      <c r="A931" s="209"/>
      <c r="B931" s="208"/>
      <c r="C931" s="210"/>
      <c r="D931" s="198"/>
      <c r="E931" s="122"/>
      <c r="F931" s="199"/>
      <c r="G931" s="216" t="str">
        <f t="shared" si="63"/>
        <v/>
      </c>
      <c r="Q931" s="8">
        <f t="shared" si="59"/>
        <v>1</v>
      </c>
      <c r="R931" s="8">
        <f t="shared" si="60"/>
        <v>1</v>
      </c>
      <c r="S931" s="8">
        <f t="shared" si="61"/>
        <v>1</v>
      </c>
      <c r="T931" s="8">
        <f t="shared" si="62"/>
        <v>3</v>
      </c>
    </row>
    <row r="932" ht="39.6" customHeight="1" spans="1:20">
      <c r="A932" s="209" t="s">
        <v>605</v>
      </c>
      <c r="B932" s="208"/>
      <c r="C932" s="210" t="s">
        <v>606</v>
      </c>
      <c r="D932" s="198" t="s">
        <v>97</v>
      </c>
      <c r="E932" s="122">
        <v>1</v>
      </c>
      <c r="F932" s="199">
        <v>500000</v>
      </c>
      <c r="G932" s="216">
        <f t="shared" si="63"/>
        <v>500000</v>
      </c>
      <c r="Q932" s="8">
        <f t="shared" si="59"/>
        <v>1</v>
      </c>
      <c r="R932" s="8">
        <f t="shared" si="60"/>
        <v>1</v>
      </c>
      <c r="S932" s="8">
        <f t="shared" si="61"/>
        <v>1</v>
      </c>
      <c r="T932" s="8">
        <f t="shared" si="62"/>
        <v>3</v>
      </c>
    </row>
    <row r="933" customHeight="1" spans="1:20">
      <c r="A933" s="209"/>
      <c r="B933" s="208"/>
      <c r="C933" s="210"/>
      <c r="D933" s="198"/>
      <c r="E933" s="122"/>
      <c r="F933" s="217"/>
      <c r="G933" s="216" t="str">
        <f t="shared" si="63"/>
        <v/>
      </c>
      <c r="Q933" s="8">
        <f t="shared" si="59"/>
        <v>1</v>
      </c>
      <c r="R933" s="8">
        <f t="shared" si="60"/>
        <v>1</v>
      </c>
      <c r="S933" s="8">
        <f t="shared" si="61"/>
        <v>1</v>
      </c>
      <c r="T933" s="8">
        <f t="shared" si="62"/>
        <v>3</v>
      </c>
    </row>
    <row r="934" customHeight="1" spans="1:20">
      <c r="A934" s="209" t="s">
        <v>607</v>
      </c>
      <c r="B934" s="208"/>
      <c r="C934" s="210" t="s">
        <v>608</v>
      </c>
      <c r="D934" s="198" t="s">
        <v>97</v>
      </c>
      <c r="E934" s="122">
        <v>1</v>
      </c>
      <c r="F934" s="199">
        <v>2500000</v>
      </c>
      <c r="G934" s="216">
        <f t="shared" si="63"/>
        <v>2500000</v>
      </c>
      <c r="Q934" s="8">
        <f t="shared" si="59"/>
        <v>1</v>
      </c>
      <c r="R934" s="8">
        <f t="shared" si="60"/>
        <v>1</v>
      </c>
      <c r="S934" s="8">
        <f t="shared" si="61"/>
        <v>1</v>
      </c>
      <c r="T934" s="8">
        <f t="shared" si="62"/>
        <v>3</v>
      </c>
    </row>
    <row r="935" customHeight="1" spans="1:20">
      <c r="A935" s="209"/>
      <c r="B935" s="208"/>
      <c r="C935" s="210"/>
      <c r="D935" s="198"/>
      <c r="E935" s="122"/>
      <c r="F935" s="218"/>
      <c r="G935" s="216" t="str">
        <f t="shared" si="63"/>
        <v/>
      </c>
      <c r="Q935" s="8">
        <f t="shared" si="59"/>
        <v>1</v>
      </c>
      <c r="R935" s="8">
        <f t="shared" si="60"/>
        <v>1</v>
      </c>
      <c r="S935" s="8">
        <f t="shared" si="61"/>
        <v>1</v>
      </c>
      <c r="T935" s="8">
        <f t="shared" si="62"/>
        <v>3</v>
      </c>
    </row>
    <row r="936" customHeight="1" spans="1:20">
      <c r="A936" s="209" t="s">
        <v>609</v>
      </c>
      <c r="B936" s="208"/>
      <c r="C936" s="210" t="s">
        <v>610</v>
      </c>
      <c r="D936" s="198" t="s">
        <v>34</v>
      </c>
      <c r="E936" s="104">
        <v>0.15</v>
      </c>
      <c r="F936" s="218">
        <f>SUM(F928:F935)</f>
        <v>4000000</v>
      </c>
      <c r="G936" s="216">
        <f t="shared" si="63"/>
        <v>600000</v>
      </c>
      <c r="Q936" s="8">
        <f t="shared" si="59"/>
        <v>1</v>
      </c>
      <c r="R936" s="8">
        <f t="shared" si="60"/>
        <v>1</v>
      </c>
      <c r="S936" s="8">
        <f t="shared" si="61"/>
        <v>1</v>
      </c>
      <c r="T936" s="8">
        <f t="shared" si="62"/>
        <v>3</v>
      </c>
    </row>
    <row r="937" customHeight="1" spans="1:20">
      <c r="A937" s="209"/>
      <c r="B937" s="208"/>
      <c r="C937" s="210"/>
      <c r="D937" s="198"/>
      <c r="E937" s="122"/>
      <c r="F937" s="218"/>
      <c r="G937" s="216"/>
      <c r="Q937" s="8">
        <f t="shared" si="59"/>
        <v>1</v>
      </c>
      <c r="R937" s="8">
        <f t="shared" si="60"/>
        <v>1</v>
      </c>
      <c r="S937" s="8">
        <f t="shared" si="61"/>
        <v>1</v>
      </c>
      <c r="T937" s="8">
        <f t="shared" si="62"/>
        <v>3</v>
      </c>
    </row>
    <row r="938" customHeight="1" spans="1:20">
      <c r="A938" s="144">
        <v>4.8</v>
      </c>
      <c r="B938" s="208" t="s">
        <v>611</v>
      </c>
      <c r="C938" s="219" t="s">
        <v>612</v>
      </c>
      <c r="D938" s="198"/>
      <c r="E938" s="122"/>
      <c r="F938" s="218"/>
      <c r="G938" s="216"/>
      <c r="Q938" s="8">
        <f t="shared" si="59"/>
        <v>1</v>
      </c>
      <c r="R938" s="8">
        <f t="shared" si="60"/>
        <v>1</v>
      </c>
      <c r="S938" s="8">
        <f t="shared" si="61"/>
        <v>1</v>
      </c>
      <c r="T938" s="8">
        <f t="shared" si="62"/>
        <v>3</v>
      </c>
    </row>
    <row r="939" customHeight="1" spans="1:20">
      <c r="A939" s="209"/>
      <c r="B939" s="208"/>
      <c r="C939" s="210"/>
      <c r="D939" s="198"/>
      <c r="E939" s="122"/>
      <c r="F939" s="218"/>
      <c r="G939" s="216"/>
      <c r="Q939" s="8">
        <f t="shared" si="59"/>
        <v>1</v>
      </c>
      <c r="R939" s="8">
        <f t="shared" si="60"/>
        <v>1</v>
      </c>
      <c r="S939" s="8">
        <f t="shared" si="61"/>
        <v>1</v>
      </c>
      <c r="T939" s="8">
        <f t="shared" si="62"/>
        <v>3</v>
      </c>
    </row>
    <row r="940" ht="26.4" customHeight="1" spans="1:20">
      <c r="A940" s="202" t="s">
        <v>613</v>
      </c>
      <c r="B940" s="203"/>
      <c r="C940" s="220" t="s">
        <v>614</v>
      </c>
      <c r="D940" s="205"/>
      <c r="E940" s="206"/>
      <c r="F940" s="221"/>
      <c r="G940" s="222"/>
      <c r="Q940" s="8">
        <f t="shared" si="59"/>
        <v>1</v>
      </c>
      <c r="R940" s="8">
        <f t="shared" si="60"/>
        <v>1</v>
      </c>
      <c r="S940" s="8">
        <f t="shared" si="61"/>
        <v>1</v>
      </c>
      <c r="T940" s="8">
        <f t="shared" si="62"/>
        <v>3</v>
      </c>
    </row>
    <row r="941" customHeight="1" spans="1:20">
      <c r="A941" s="202"/>
      <c r="B941" s="203"/>
      <c r="C941" s="223"/>
      <c r="D941" s="205"/>
      <c r="E941" s="206"/>
      <c r="F941" s="221"/>
      <c r="G941" s="222"/>
      <c r="Q941" s="8">
        <f t="shared" si="59"/>
        <v>1</v>
      </c>
      <c r="R941" s="8">
        <f t="shared" si="60"/>
        <v>1</v>
      </c>
      <c r="S941" s="8">
        <f t="shared" si="61"/>
        <v>1</v>
      </c>
      <c r="T941" s="8">
        <f t="shared" si="62"/>
        <v>3</v>
      </c>
    </row>
    <row r="942" customHeight="1" spans="1:20">
      <c r="A942" s="202" t="s">
        <v>615</v>
      </c>
      <c r="B942" s="203"/>
      <c r="C942" s="220" t="s">
        <v>616</v>
      </c>
      <c r="D942" s="205" t="s">
        <v>319</v>
      </c>
      <c r="E942" s="206">
        <v>2</v>
      </c>
      <c r="F942" s="221"/>
      <c r="G942" s="222"/>
      <c r="Q942" s="8">
        <f t="shared" si="59"/>
        <v>1</v>
      </c>
      <c r="R942" s="8">
        <f t="shared" si="60"/>
        <v>1</v>
      </c>
      <c r="S942" s="8">
        <f t="shared" si="61"/>
        <v>1</v>
      </c>
      <c r="T942" s="8">
        <f t="shared" si="62"/>
        <v>3</v>
      </c>
    </row>
    <row r="943" customHeight="1" spans="1:20">
      <c r="A943" s="202"/>
      <c r="B943" s="203"/>
      <c r="C943" s="220"/>
      <c r="D943" s="205"/>
      <c r="E943" s="206" t="s">
        <v>617</v>
      </c>
      <c r="F943" s="221"/>
      <c r="G943" s="222"/>
      <c r="Q943" s="8">
        <f t="shared" si="59"/>
        <v>1</v>
      </c>
      <c r="R943" s="8">
        <f t="shared" si="60"/>
        <v>1</v>
      </c>
      <c r="S943" s="8">
        <f t="shared" si="61"/>
        <v>1</v>
      </c>
      <c r="T943" s="8">
        <f t="shared" si="62"/>
        <v>3</v>
      </c>
    </row>
    <row r="944" customHeight="1" spans="1:20">
      <c r="A944" s="202" t="s">
        <v>618</v>
      </c>
      <c r="B944" s="203"/>
      <c r="C944" s="220" t="s">
        <v>619</v>
      </c>
      <c r="D944" s="205" t="s">
        <v>319</v>
      </c>
      <c r="E944" s="206">
        <v>2</v>
      </c>
      <c r="F944" s="221"/>
      <c r="G944" s="222"/>
      <c r="Q944" s="8">
        <f t="shared" si="59"/>
        <v>1</v>
      </c>
      <c r="R944" s="8">
        <f t="shared" si="60"/>
        <v>1</v>
      </c>
      <c r="S944" s="8">
        <f t="shared" si="61"/>
        <v>1</v>
      </c>
      <c r="T944" s="8">
        <f t="shared" si="62"/>
        <v>3</v>
      </c>
    </row>
    <row r="945" customHeight="1" spans="1:20">
      <c r="A945" s="202"/>
      <c r="B945" s="203"/>
      <c r="C945" s="220"/>
      <c r="D945" s="205"/>
      <c r="E945" s="206" t="s">
        <v>617</v>
      </c>
      <c r="F945" s="221"/>
      <c r="G945" s="222"/>
      <c r="Q945" s="8">
        <f t="shared" si="59"/>
        <v>1</v>
      </c>
      <c r="R945" s="8">
        <f t="shared" si="60"/>
        <v>1</v>
      </c>
      <c r="S945" s="8">
        <f t="shared" si="61"/>
        <v>1</v>
      </c>
      <c r="T945" s="8">
        <f t="shared" si="62"/>
        <v>3</v>
      </c>
    </row>
    <row r="946" customHeight="1" spans="1:20">
      <c r="A946" s="202" t="s">
        <v>620</v>
      </c>
      <c r="B946" s="203"/>
      <c r="C946" s="220" t="s">
        <v>621</v>
      </c>
      <c r="D946" s="205" t="s">
        <v>319</v>
      </c>
      <c r="E946" s="206">
        <v>1</v>
      </c>
      <c r="F946" s="221"/>
      <c r="G946" s="222"/>
      <c r="Q946" s="8">
        <f t="shared" si="59"/>
        <v>1</v>
      </c>
      <c r="R946" s="8">
        <f t="shared" si="60"/>
        <v>1</v>
      </c>
      <c r="S946" s="8">
        <f t="shared" si="61"/>
        <v>1</v>
      </c>
      <c r="T946" s="8">
        <f t="shared" si="62"/>
        <v>3</v>
      </c>
    </row>
    <row r="947" customHeight="1" spans="1:20">
      <c r="A947" s="202"/>
      <c r="B947" s="203"/>
      <c r="C947" s="220"/>
      <c r="D947" s="205"/>
      <c r="E947" s="206" t="s">
        <v>617</v>
      </c>
      <c r="F947" s="221"/>
      <c r="G947" s="222"/>
      <c r="Q947" s="8">
        <f t="shared" si="59"/>
        <v>1</v>
      </c>
      <c r="R947" s="8">
        <f t="shared" si="60"/>
        <v>1</v>
      </c>
      <c r="S947" s="8">
        <f t="shared" si="61"/>
        <v>1</v>
      </c>
      <c r="T947" s="8">
        <f t="shared" si="62"/>
        <v>3</v>
      </c>
    </row>
    <row r="948" customHeight="1" spans="1:20">
      <c r="A948" s="202" t="s">
        <v>622</v>
      </c>
      <c r="B948" s="203"/>
      <c r="C948" s="220" t="s">
        <v>623</v>
      </c>
      <c r="D948" s="205" t="s">
        <v>319</v>
      </c>
      <c r="E948" s="206">
        <v>2</v>
      </c>
      <c r="F948" s="221"/>
      <c r="G948" s="222"/>
      <c r="Q948" s="8">
        <f t="shared" si="59"/>
        <v>1</v>
      </c>
      <c r="R948" s="8">
        <f t="shared" si="60"/>
        <v>1</v>
      </c>
      <c r="S948" s="8">
        <f t="shared" si="61"/>
        <v>1</v>
      </c>
      <c r="T948" s="8">
        <f t="shared" si="62"/>
        <v>3</v>
      </c>
    </row>
    <row r="949" customHeight="1" spans="1:20">
      <c r="A949" s="202"/>
      <c r="B949" s="203"/>
      <c r="C949" s="220"/>
      <c r="D949" s="205"/>
      <c r="E949" s="206" t="s">
        <v>617</v>
      </c>
      <c r="F949" s="221"/>
      <c r="G949" s="222"/>
      <c r="Q949" s="8">
        <f t="shared" si="59"/>
        <v>1</v>
      </c>
      <c r="R949" s="8">
        <f t="shared" si="60"/>
        <v>1</v>
      </c>
      <c r="S949" s="8">
        <f t="shared" si="61"/>
        <v>1</v>
      </c>
      <c r="T949" s="8">
        <f t="shared" si="62"/>
        <v>3</v>
      </c>
    </row>
    <row r="950" customHeight="1" spans="1:20">
      <c r="A950" s="202" t="s">
        <v>624</v>
      </c>
      <c r="B950" s="203"/>
      <c r="C950" s="220" t="s">
        <v>625</v>
      </c>
      <c r="D950" s="205" t="s">
        <v>319</v>
      </c>
      <c r="E950" s="206">
        <v>4</v>
      </c>
      <c r="F950" s="221"/>
      <c r="G950" s="222"/>
      <c r="Q950" s="8">
        <f t="shared" si="59"/>
        <v>1</v>
      </c>
      <c r="R950" s="8">
        <f t="shared" si="60"/>
        <v>1</v>
      </c>
      <c r="S950" s="8">
        <f t="shared" si="61"/>
        <v>1</v>
      </c>
      <c r="T950" s="8">
        <f t="shared" si="62"/>
        <v>3</v>
      </c>
    </row>
    <row r="951" customHeight="1" spans="1:20">
      <c r="A951" s="202"/>
      <c r="B951" s="203"/>
      <c r="C951" s="220"/>
      <c r="D951" s="205"/>
      <c r="E951" s="206" t="s">
        <v>617</v>
      </c>
      <c r="F951" s="221"/>
      <c r="G951" s="222"/>
      <c r="Q951" s="8">
        <f t="shared" si="59"/>
        <v>1</v>
      </c>
      <c r="R951" s="8">
        <f t="shared" si="60"/>
        <v>1</v>
      </c>
      <c r="S951" s="8">
        <f t="shared" si="61"/>
        <v>1</v>
      </c>
      <c r="T951" s="8">
        <f t="shared" si="62"/>
        <v>3</v>
      </c>
    </row>
    <row r="952" customHeight="1" spans="1:20">
      <c r="A952" s="202" t="s">
        <v>626</v>
      </c>
      <c r="B952" s="203"/>
      <c r="C952" s="220" t="s">
        <v>627</v>
      </c>
      <c r="D952" s="205" t="s">
        <v>319</v>
      </c>
      <c r="E952" s="206">
        <v>1</v>
      </c>
      <c r="F952" s="221"/>
      <c r="G952" s="222"/>
      <c r="Q952" s="8">
        <f t="shared" si="59"/>
        <v>1</v>
      </c>
      <c r="R952" s="8">
        <f t="shared" si="60"/>
        <v>1</v>
      </c>
      <c r="S952" s="8">
        <f t="shared" si="61"/>
        <v>1</v>
      </c>
      <c r="T952" s="8">
        <f t="shared" si="62"/>
        <v>3</v>
      </c>
    </row>
    <row r="953" ht="13.95" customHeight="1" spans="1:20">
      <c r="A953" s="202"/>
      <c r="B953" s="203"/>
      <c r="C953" s="220"/>
      <c r="D953" s="205"/>
      <c r="E953" s="206" t="s">
        <v>617</v>
      </c>
      <c r="F953" s="221"/>
      <c r="G953" s="222"/>
      <c r="Q953" s="8">
        <f t="shared" si="59"/>
        <v>1</v>
      </c>
      <c r="R953" s="8">
        <f t="shared" si="60"/>
        <v>1</v>
      </c>
      <c r="S953" s="8">
        <f t="shared" si="61"/>
        <v>1</v>
      </c>
      <c r="T953" s="8">
        <f t="shared" si="62"/>
        <v>3</v>
      </c>
    </row>
    <row r="954" ht="13.95" customHeight="1" spans="1:20">
      <c r="A954" s="202" t="s">
        <v>628</v>
      </c>
      <c r="B954" s="203"/>
      <c r="C954" s="220" t="s">
        <v>629</v>
      </c>
      <c r="D954" s="205" t="s">
        <v>319</v>
      </c>
      <c r="E954" s="206">
        <v>1</v>
      </c>
      <c r="F954" s="221"/>
      <c r="G954" s="222"/>
      <c r="Q954" s="8">
        <f t="shared" si="59"/>
        <v>1</v>
      </c>
      <c r="R954" s="8">
        <f t="shared" si="60"/>
        <v>1</v>
      </c>
      <c r="S954" s="8">
        <f t="shared" si="61"/>
        <v>1</v>
      </c>
      <c r="T954" s="8">
        <f t="shared" si="62"/>
        <v>3</v>
      </c>
    </row>
    <row r="955" customHeight="1" spans="1:20">
      <c r="A955" s="202"/>
      <c r="B955" s="203"/>
      <c r="C955" s="220"/>
      <c r="D955" s="205"/>
      <c r="E955" s="206" t="s">
        <v>617</v>
      </c>
      <c r="F955" s="221"/>
      <c r="G955" s="222"/>
      <c r="Q955" s="8">
        <f t="shared" si="59"/>
        <v>1</v>
      </c>
      <c r="R955" s="8">
        <f t="shared" si="60"/>
        <v>1</v>
      </c>
      <c r="S955" s="8">
        <f t="shared" si="61"/>
        <v>1</v>
      </c>
      <c r="T955" s="8">
        <f t="shared" si="62"/>
        <v>3</v>
      </c>
    </row>
    <row r="956" customHeight="1" spans="1:20">
      <c r="A956" s="202" t="s">
        <v>630</v>
      </c>
      <c r="B956" s="203"/>
      <c r="C956" s="220" t="s">
        <v>631</v>
      </c>
      <c r="D956" s="205" t="s">
        <v>319</v>
      </c>
      <c r="E956" s="206">
        <v>2</v>
      </c>
      <c r="F956" s="221"/>
      <c r="G956" s="222"/>
      <c r="Q956" s="8">
        <f t="shared" si="59"/>
        <v>1</v>
      </c>
      <c r="R956" s="8">
        <f t="shared" si="60"/>
        <v>1</v>
      </c>
      <c r="S956" s="8">
        <f t="shared" si="61"/>
        <v>1</v>
      </c>
      <c r="T956" s="8">
        <f t="shared" si="62"/>
        <v>3</v>
      </c>
    </row>
    <row r="957" customHeight="1" spans="1:20">
      <c r="A957" s="202"/>
      <c r="B957" s="203"/>
      <c r="C957" s="220"/>
      <c r="D957" s="205"/>
      <c r="E957" s="206" t="s">
        <v>617</v>
      </c>
      <c r="F957" s="221"/>
      <c r="G957" s="222"/>
      <c r="Q957" s="8">
        <f t="shared" si="59"/>
        <v>1</v>
      </c>
      <c r="R957" s="8">
        <f t="shared" si="60"/>
        <v>1</v>
      </c>
      <c r="S957" s="8">
        <f t="shared" si="61"/>
        <v>1</v>
      </c>
      <c r="T957" s="8">
        <f t="shared" si="62"/>
        <v>3</v>
      </c>
    </row>
    <row r="958" customHeight="1" spans="1:20">
      <c r="A958" s="202" t="s">
        <v>632</v>
      </c>
      <c r="B958" s="203"/>
      <c r="C958" s="220" t="s">
        <v>633</v>
      </c>
      <c r="D958" s="205" t="s">
        <v>319</v>
      </c>
      <c r="E958" s="206">
        <v>1</v>
      </c>
      <c r="F958" s="221"/>
      <c r="G958" s="222"/>
      <c r="Q958" s="8">
        <f t="shared" si="59"/>
        <v>1</v>
      </c>
      <c r="R958" s="8">
        <f t="shared" si="60"/>
        <v>1</v>
      </c>
      <c r="S958" s="8">
        <f t="shared" si="61"/>
        <v>1</v>
      </c>
      <c r="T958" s="8">
        <f t="shared" si="62"/>
        <v>3</v>
      </c>
    </row>
    <row r="959" customHeight="1" spans="1:20">
      <c r="A959" s="202"/>
      <c r="B959" s="203"/>
      <c r="C959" s="220"/>
      <c r="D959" s="205"/>
      <c r="E959" s="206" t="s">
        <v>617</v>
      </c>
      <c r="F959" s="221"/>
      <c r="G959" s="222"/>
      <c r="Q959" s="8">
        <f t="shared" si="59"/>
        <v>1</v>
      </c>
      <c r="R959" s="8">
        <f t="shared" si="60"/>
        <v>1</v>
      </c>
      <c r="S959" s="8">
        <f t="shared" si="61"/>
        <v>1</v>
      </c>
      <c r="T959" s="8">
        <f t="shared" si="62"/>
        <v>3</v>
      </c>
    </row>
    <row r="960" customHeight="1" spans="1:20">
      <c r="A960" s="202" t="s">
        <v>634</v>
      </c>
      <c r="B960" s="203"/>
      <c r="C960" s="220" t="s">
        <v>635</v>
      </c>
      <c r="D960" s="205" t="s">
        <v>319</v>
      </c>
      <c r="E960" s="206">
        <v>1</v>
      </c>
      <c r="F960" s="221"/>
      <c r="G960" s="222"/>
      <c r="Q960" s="8">
        <f t="shared" si="59"/>
        <v>1</v>
      </c>
      <c r="R960" s="8">
        <f t="shared" si="60"/>
        <v>1</v>
      </c>
      <c r="S960" s="8">
        <f t="shared" si="61"/>
        <v>1</v>
      </c>
      <c r="T960" s="8">
        <f t="shared" si="62"/>
        <v>3</v>
      </c>
    </row>
    <row r="961" customHeight="1" spans="1:20">
      <c r="A961" s="202"/>
      <c r="B961" s="203"/>
      <c r="C961" s="223"/>
      <c r="D961" s="205"/>
      <c r="E961" s="206"/>
      <c r="F961" s="221"/>
      <c r="G961" s="222"/>
      <c r="Q961" s="8">
        <f t="shared" si="59"/>
        <v>1</v>
      </c>
      <c r="R961" s="8">
        <f t="shared" si="60"/>
        <v>1</v>
      </c>
      <c r="S961" s="8">
        <f t="shared" si="61"/>
        <v>1</v>
      </c>
      <c r="T961" s="8">
        <f t="shared" si="62"/>
        <v>3</v>
      </c>
    </row>
    <row r="962" ht="26.4" customHeight="1" spans="1:20">
      <c r="A962" s="202" t="s">
        <v>636</v>
      </c>
      <c r="B962" s="203"/>
      <c r="C962" s="220" t="s">
        <v>637</v>
      </c>
      <c r="D962" s="205"/>
      <c r="E962" s="206"/>
      <c r="F962" s="221"/>
      <c r="G962" s="222"/>
      <c r="Q962" s="8">
        <f t="shared" si="59"/>
        <v>1</v>
      </c>
      <c r="R962" s="8">
        <f t="shared" si="60"/>
        <v>1</v>
      </c>
      <c r="S962" s="8">
        <f t="shared" si="61"/>
        <v>1</v>
      </c>
      <c r="T962" s="8">
        <f t="shared" si="62"/>
        <v>3</v>
      </c>
    </row>
    <row r="963" customHeight="1" spans="1:20">
      <c r="A963" s="202"/>
      <c r="B963" s="203"/>
      <c r="C963" s="223"/>
      <c r="D963" s="205"/>
      <c r="E963" s="206"/>
      <c r="F963" s="221"/>
      <c r="G963" s="222"/>
      <c r="Q963" s="8">
        <f t="shared" si="59"/>
        <v>1</v>
      </c>
      <c r="R963" s="8">
        <f t="shared" si="60"/>
        <v>1</v>
      </c>
      <c r="S963" s="8">
        <f t="shared" si="61"/>
        <v>1</v>
      </c>
      <c r="T963" s="8">
        <f t="shared" si="62"/>
        <v>3</v>
      </c>
    </row>
    <row r="964" customHeight="1" spans="1:20">
      <c r="A964" s="202" t="s">
        <v>638</v>
      </c>
      <c r="B964" s="203"/>
      <c r="C964" s="220" t="s">
        <v>639</v>
      </c>
      <c r="D964" s="205" t="s">
        <v>319</v>
      </c>
      <c r="E964" s="206">
        <v>5</v>
      </c>
      <c r="F964" s="221"/>
      <c r="G964" s="222"/>
      <c r="Q964" s="8">
        <f t="shared" si="59"/>
        <v>1</v>
      </c>
      <c r="R964" s="8">
        <f t="shared" si="60"/>
        <v>1</v>
      </c>
      <c r="S964" s="8">
        <f t="shared" si="61"/>
        <v>1</v>
      </c>
      <c r="T964" s="8">
        <f t="shared" si="62"/>
        <v>3</v>
      </c>
    </row>
    <row r="965" customHeight="1" spans="1:20">
      <c r="A965" s="202"/>
      <c r="B965" s="203"/>
      <c r="C965" s="220"/>
      <c r="D965" s="205"/>
      <c r="E965" s="206"/>
      <c r="F965" s="221"/>
      <c r="G965" s="222"/>
      <c r="Q965" s="8">
        <f t="shared" si="59"/>
        <v>1</v>
      </c>
      <c r="R965" s="8">
        <f t="shared" si="60"/>
        <v>1</v>
      </c>
      <c r="S965" s="8">
        <f t="shared" si="61"/>
        <v>1</v>
      </c>
      <c r="T965" s="8">
        <f t="shared" si="62"/>
        <v>3</v>
      </c>
    </row>
    <row r="966" customHeight="1" spans="1:20">
      <c r="A966" s="202" t="s">
        <v>640</v>
      </c>
      <c r="B966" s="203"/>
      <c r="C966" s="220" t="s">
        <v>641</v>
      </c>
      <c r="D966" s="205" t="s">
        <v>319</v>
      </c>
      <c r="E966" s="206">
        <v>5</v>
      </c>
      <c r="F966" s="221"/>
      <c r="G966" s="222"/>
      <c r="Q966" s="8">
        <f t="shared" si="59"/>
        <v>1</v>
      </c>
      <c r="R966" s="8">
        <f t="shared" si="60"/>
        <v>1</v>
      </c>
      <c r="S966" s="8">
        <f t="shared" si="61"/>
        <v>1</v>
      </c>
      <c r="T966" s="8">
        <f t="shared" si="62"/>
        <v>3</v>
      </c>
    </row>
    <row r="967" customHeight="1" spans="1:20">
      <c r="A967" s="202"/>
      <c r="B967" s="203"/>
      <c r="C967" s="220"/>
      <c r="D967" s="205"/>
      <c r="E967" s="206"/>
      <c r="F967" s="221"/>
      <c r="G967" s="222"/>
      <c r="Q967" s="8">
        <f t="shared" si="59"/>
        <v>1</v>
      </c>
      <c r="R967" s="8">
        <f t="shared" si="60"/>
        <v>1</v>
      </c>
      <c r="S967" s="8">
        <f t="shared" si="61"/>
        <v>1</v>
      </c>
      <c r="T967" s="8">
        <f t="shared" si="62"/>
        <v>3</v>
      </c>
    </row>
    <row r="968" customHeight="1" spans="1:20">
      <c r="A968" s="202" t="s">
        <v>642</v>
      </c>
      <c r="B968" s="203"/>
      <c r="C968" s="220" t="s">
        <v>643</v>
      </c>
      <c r="D968" s="205" t="s">
        <v>319</v>
      </c>
      <c r="E968" s="206">
        <v>5</v>
      </c>
      <c r="F968" s="221"/>
      <c r="G968" s="222"/>
      <c r="Q968" s="8">
        <f t="shared" si="59"/>
        <v>1</v>
      </c>
      <c r="R968" s="8">
        <f t="shared" si="60"/>
        <v>1</v>
      </c>
      <c r="S968" s="8">
        <f t="shared" si="61"/>
        <v>1</v>
      </c>
      <c r="T968" s="8">
        <f t="shared" si="62"/>
        <v>3</v>
      </c>
    </row>
    <row r="969" customHeight="1" spans="1:20">
      <c r="A969" s="202"/>
      <c r="B969" s="203"/>
      <c r="C969" s="220"/>
      <c r="D969" s="205"/>
      <c r="E969" s="206"/>
      <c r="F969" s="221"/>
      <c r="G969" s="222"/>
      <c r="Q969" s="8">
        <f t="shared" si="59"/>
        <v>1</v>
      </c>
      <c r="R969" s="8">
        <f t="shared" si="60"/>
        <v>1</v>
      </c>
      <c r="S969" s="8">
        <f t="shared" si="61"/>
        <v>1</v>
      </c>
      <c r="T969" s="8">
        <f t="shared" si="62"/>
        <v>3</v>
      </c>
    </row>
    <row r="970" customHeight="1" spans="1:20">
      <c r="A970" s="202" t="s">
        <v>644</v>
      </c>
      <c r="B970" s="203"/>
      <c r="C970" s="220" t="s">
        <v>645</v>
      </c>
      <c r="D970" s="205" t="s">
        <v>319</v>
      </c>
      <c r="E970" s="206">
        <v>5</v>
      </c>
      <c r="F970" s="221"/>
      <c r="G970" s="222"/>
      <c r="Q970" s="8">
        <f t="shared" si="59"/>
        <v>1</v>
      </c>
      <c r="R970" s="8">
        <f t="shared" si="60"/>
        <v>1</v>
      </c>
      <c r="S970" s="8">
        <f t="shared" si="61"/>
        <v>1</v>
      </c>
      <c r="T970" s="8">
        <f t="shared" si="62"/>
        <v>3</v>
      </c>
    </row>
    <row r="971" customHeight="1" spans="1:20">
      <c r="A971" s="202"/>
      <c r="B971" s="203"/>
      <c r="C971" s="220"/>
      <c r="D971" s="205"/>
      <c r="E971" s="206"/>
      <c r="F971" s="221"/>
      <c r="G971" s="222"/>
      <c r="Q971" s="8">
        <f t="shared" si="59"/>
        <v>1</v>
      </c>
      <c r="R971" s="8">
        <f t="shared" si="60"/>
        <v>1</v>
      </c>
      <c r="S971" s="8">
        <f t="shared" si="61"/>
        <v>1</v>
      </c>
      <c r="T971" s="8">
        <f t="shared" si="62"/>
        <v>3</v>
      </c>
    </row>
    <row r="972" ht="26.4" customHeight="1" spans="1:20">
      <c r="A972" s="202" t="s">
        <v>646</v>
      </c>
      <c r="B972" s="203"/>
      <c r="C972" s="220" t="s">
        <v>647</v>
      </c>
      <c r="D972" s="205"/>
      <c r="E972" s="206"/>
      <c r="F972" s="221"/>
      <c r="G972" s="222"/>
      <c r="Q972" s="8">
        <f t="shared" si="59"/>
        <v>1</v>
      </c>
      <c r="R972" s="8">
        <f t="shared" si="60"/>
        <v>1</v>
      </c>
      <c r="S972" s="8">
        <f t="shared" si="61"/>
        <v>1</v>
      </c>
      <c r="T972" s="8">
        <f t="shared" si="62"/>
        <v>3</v>
      </c>
    </row>
    <row r="973" customHeight="1" spans="1:20">
      <c r="A973" s="202"/>
      <c r="B973" s="203"/>
      <c r="C973" s="223"/>
      <c r="D973" s="205"/>
      <c r="E973" s="206"/>
      <c r="F973" s="221"/>
      <c r="G973" s="222"/>
      <c r="Q973" s="8">
        <f t="shared" si="59"/>
        <v>1</v>
      </c>
      <c r="R973" s="8">
        <f t="shared" si="60"/>
        <v>1</v>
      </c>
      <c r="S973" s="8">
        <f t="shared" si="61"/>
        <v>1</v>
      </c>
      <c r="T973" s="8">
        <f t="shared" si="62"/>
        <v>3</v>
      </c>
    </row>
    <row r="974" customHeight="1" spans="1:20">
      <c r="A974" s="202" t="s">
        <v>648</v>
      </c>
      <c r="B974" s="203"/>
      <c r="C974" s="220" t="s">
        <v>649</v>
      </c>
      <c r="D974" s="205" t="s">
        <v>319</v>
      </c>
      <c r="E974" s="206">
        <v>1</v>
      </c>
      <c r="F974" s="221"/>
      <c r="G974" s="222"/>
      <c r="Q974" s="8">
        <f t="shared" si="59"/>
        <v>1</v>
      </c>
      <c r="R974" s="8">
        <f t="shared" si="60"/>
        <v>1</v>
      </c>
      <c r="S974" s="8">
        <f t="shared" si="61"/>
        <v>1</v>
      </c>
      <c r="T974" s="8">
        <f t="shared" si="62"/>
        <v>3</v>
      </c>
    </row>
    <row r="975" customHeight="1" spans="1:20">
      <c r="A975" s="202"/>
      <c r="B975" s="203"/>
      <c r="C975" s="220"/>
      <c r="D975" s="205"/>
      <c r="E975" s="206"/>
      <c r="F975" s="221"/>
      <c r="G975" s="222"/>
      <c r="Q975" s="8">
        <f t="shared" si="59"/>
        <v>1</v>
      </c>
      <c r="R975" s="8">
        <f t="shared" si="60"/>
        <v>1</v>
      </c>
      <c r="S975" s="8">
        <f t="shared" si="61"/>
        <v>1</v>
      </c>
      <c r="T975" s="8">
        <f t="shared" si="62"/>
        <v>3</v>
      </c>
    </row>
    <row r="976" ht="13.8" customHeight="1" spans="1:20">
      <c r="A976" s="53" t="s">
        <v>100</v>
      </c>
      <c r="B976" s="54"/>
      <c r="C976" s="54"/>
      <c r="D976" s="55"/>
      <c r="E976" s="56"/>
      <c r="F976" s="57"/>
      <c r="G976" s="58"/>
      <c r="Q976" s="8">
        <f t="shared" si="59"/>
        <v>1</v>
      </c>
      <c r="R976" s="8">
        <f t="shared" si="60"/>
        <v>1</v>
      </c>
      <c r="S976" s="8">
        <f t="shared" si="61"/>
        <v>1</v>
      </c>
      <c r="T976" s="8">
        <f t="shared" si="62"/>
        <v>3</v>
      </c>
    </row>
    <row r="977" ht="13.8" customHeight="1" spans="1:20">
      <c r="A977" s="13" t="s">
        <v>2</v>
      </c>
      <c r="B977" s="14" t="s">
        <v>3</v>
      </c>
      <c r="C977" s="15" t="s">
        <v>4</v>
      </c>
      <c r="D977" s="15" t="s">
        <v>5</v>
      </c>
      <c r="E977" s="16" t="s">
        <v>6</v>
      </c>
      <c r="F977" s="17" t="s">
        <v>7</v>
      </c>
      <c r="G977" s="18" t="s">
        <v>8</v>
      </c>
      <c r="Q977" s="8">
        <f t="shared" si="59"/>
        <v>1</v>
      </c>
      <c r="R977" s="8">
        <f t="shared" si="60"/>
        <v>1</v>
      </c>
      <c r="S977" s="8">
        <f t="shared" si="61"/>
        <v>1</v>
      </c>
      <c r="T977" s="8">
        <f t="shared" si="62"/>
        <v>3</v>
      </c>
    </row>
    <row r="978" ht="13.8" customHeight="1" spans="1:20">
      <c r="A978" s="59"/>
      <c r="B978" s="60"/>
      <c r="C978" s="61" t="s">
        <v>101</v>
      </c>
      <c r="D978" s="55"/>
      <c r="E978" s="56"/>
      <c r="F978" s="62"/>
      <c r="G978" s="63"/>
      <c r="Q978" s="8">
        <f t="shared" si="59"/>
        <v>1</v>
      </c>
      <c r="R978" s="8">
        <f t="shared" si="60"/>
        <v>1</v>
      </c>
      <c r="S978" s="8">
        <f t="shared" si="61"/>
        <v>1</v>
      </c>
      <c r="T978" s="8">
        <f t="shared" si="62"/>
        <v>3</v>
      </c>
    </row>
    <row r="979" ht="13.8" customHeight="1" spans="1:7">
      <c r="A979" s="43"/>
      <c r="B979" s="88"/>
      <c r="C979" s="66"/>
      <c r="D979" s="67"/>
      <c r="E979" s="68"/>
      <c r="F979" s="69"/>
      <c r="G979" s="70"/>
    </row>
    <row r="980" customHeight="1" spans="1:20">
      <c r="A980" s="202" t="s">
        <v>650</v>
      </c>
      <c r="B980" s="203"/>
      <c r="C980" s="220" t="s">
        <v>651</v>
      </c>
      <c r="D980" s="205" t="s">
        <v>319</v>
      </c>
      <c r="E980" s="206">
        <v>1</v>
      </c>
      <c r="F980" s="221"/>
      <c r="G980" s="222"/>
      <c r="Q980" s="8">
        <f t="shared" si="59"/>
        <v>1</v>
      </c>
      <c r="R980" s="8">
        <f t="shared" si="60"/>
        <v>1</v>
      </c>
      <c r="S980" s="8">
        <f t="shared" si="61"/>
        <v>1</v>
      </c>
      <c r="T980" s="8">
        <f t="shared" si="62"/>
        <v>3</v>
      </c>
    </row>
    <row r="981" customHeight="1" spans="1:20">
      <c r="A981" s="202"/>
      <c r="B981" s="203"/>
      <c r="C981" s="220"/>
      <c r="D981" s="205"/>
      <c r="E981" s="206"/>
      <c r="F981" s="221"/>
      <c r="G981" s="222"/>
      <c r="Q981" s="8">
        <f t="shared" ref="Q981:Q1044" si="64">IF(K981="No comment",0,1)</f>
        <v>1</v>
      </c>
      <c r="R981" s="8">
        <f t="shared" ref="R981:R1044" si="65">IF(L981="No comment",0,1)</f>
        <v>1</v>
      </c>
      <c r="S981" s="8">
        <f t="shared" ref="S981:S1044" si="66">IF(M981="No comment",0,1)</f>
        <v>1</v>
      </c>
      <c r="T981" s="8">
        <f t="shared" ref="T981:T1044" si="67">SUM(N981:S981)</f>
        <v>3</v>
      </c>
    </row>
    <row r="982" customHeight="1" spans="1:20">
      <c r="A982" s="202" t="s">
        <v>652</v>
      </c>
      <c r="B982" s="203"/>
      <c r="C982" s="220" t="s">
        <v>653</v>
      </c>
      <c r="D982" s="205" t="s">
        <v>319</v>
      </c>
      <c r="E982" s="206">
        <v>1</v>
      </c>
      <c r="F982" s="221"/>
      <c r="G982" s="222"/>
      <c r="Q982" s="8">
        <f t="shared" si="64"/>
        <v>1</v>
      </c>
      <c r="R982" s="8">
        <f t="shared" si="65"/>
        <v>1</v>
      </c>
      <c r="S982" s="8">
        <f t="shared" si="66"/>
        <v>1</v>
      </c>
      <c r="T982" s="8">
        <f t="shared" si="67"/>
        <v>3</v>
      </c>
    </row>
    <row r="983" customHeight="1" spans="1:20">
      <c r="A983" s="202"/>
      <c r="B983" s="203"/>
      <c r="C983" s="220"/>
      <c r="D983" s="205"/>
      <c r="E983" s="206"/>
      <c r="F983" s="221"/>
      <c r="G983" s="222"/>
      <c r="Q983" s="8">
        <f t="shared" si="64"/>
        <v>1</v>
      </c>
      <c r="R983" s="8">
        <f t="shared" si="65"/>
        <v>1</v>
      </c>
      <c r="S983" s="8">
        <f t="shared" si="66"/>
        <v>1</v>
      </c>
      <c r="T983" s="8">
        <f t="shared" si="67"/>
        <v>3</v>
      </c>
    </row>
    <row r="984" customHeight="1" spans="1:20">
      <c r="A984" s="202" t="s">
        <v>654</v>
      </c>
      <c r="B984" s="203"/>
      <c r="C984" s="220" t="s">
        <v>655</v>
      </c>
      <c r="D984" s="205" t="s">
        <v>319</v>
      </c>
      <c r="E984" s="206">
        <v>1</v>
      </c>
      <c r="F984" s="221"/>
      <c r="G984" s="222"/>
      <c r="Q984" s="8">
        <f t="shared" si="64"/>
        <v>1</v>
      </c>
      <c r="R984" s="8">
        <f t="shared" si="65"/>
        <v>1</v>
      </c>
      <c r="S984" s="8">
        <f t="shared" si="66"/>
        <v>1</v>
      </c>
      <c r="T984" s="8">
        <f t="shared" si="67"/>
        <v>3</v>
      </c>
    </row>
    <row r="985" customHeight="1" spans="1:20">
      <c r="A985" s="202"/>
      <c r="B985" s="203"/>
      <c r="C985" s="220"/>
      <c r="D985" s="205"/>
      <c r="E985" s="206"/>
      <c r="F985" s="221"/>
      <c r="G985" s="222"/>
      <c r="Q985" s="8">
        <f t="shared" si="64"/>
        <v>1</v>
      </c>
      <c r="R985" s="8">
        <f t="shared" si="65"/>
        <v>1</v>
      </c>
      <c r="S985" s="8">
        <f t="shared" si="66"/>
        <v>1</v>
      </c>
      <c r="T985" s="8">
        <f t="shared" si="67"/>
        <v>3</v>
      </c>
    </row>
    <row r="986" customHeight="1" spans="1:20">
      <c r="A986" s="202" t="s">
        <v>656</v>
      </c>
      <c r="B986" s="203"/>
      <c r="C986" s="220" t="s">
        <v>657</v>
      </c>
      <c r="D986" s="205" t="s">
        <v>319</v>
      </c>
      <c r="E986" s="206">
        <v>1</v>
      </c>
      <c r="F986" s="221"/>
      <c r="G986" s="222"/>
      <c r="Q986" s="8">
        <f t="shared" si="64"/>
        <v>1</v>
      </c>
      <c r="R986" s="8">
        <f t="shared" si="65"/>
        <v>1</v>
      </c>
      <c r="S986" s="8">
        <f t="shared" si="66"/>
        <v>1</v>
      </c>
      <c r="T986" s="8">
        <f t="shared" si="67"/>
        <v>3</v>
      </c>
    </row>
    <row r="987" customHeight="1" spans="1:20">
      <c r="A987" s="202"/>
      <c r="B987" s="203"/>
      <c r="C987" s="220"/>
      <c r="D987" s="205"/>
      <c r="E987" s="206"/>
      <c r="F987" s="221"/>
      <c r="G987" s="222"/>
      <c r="Q987" s="8">
        <f t="shared" si="64"/>
        <v>1</v>
      </c>
      <c r="R987" s="8">
        <f t="shared" si="65"/>
        <v>1</v>
      </c>
      <c r="S987" s="8">
        <f t="shared" si="66"/>
        <v>1</v>
      </c>
      <c r="T987" s="8">
        <f t="shared" si="67"/>
        <v>3</v>
      </c>
    </row>
    <row r="988" customHeight="1" spans="1:20">
      <c r="A988" s="202" t="s">
        <v>658</v>
      </c>
      <c r="B988" s="203"/>
      <c r="C988" s="220" t="s">
        <v>659</v>
      </c>
      <c r="D988" s="205" t="s">
        <v>319</v>
      </c>
      <c r="E988" s="206">
        <v>1</v>
      </c>
      <c r="F988" s="221"/>
      <c r="G988" s="222"/>
      <c r="Q988" s="8">
        <f t="shared" si="64"/>
        <v>1</v>
      </c>
      <c r="R988" s="8">
        <f t="shared" si="65"/>
        <v>1</v>
      </c>
      <c r="S988" s="8">
        <f t="shared" si="66"/>
        <v>1</v>
      </c>
      <c r="T988" s="8">
        <f t="shared" si="67"/>
        <v>3</v>
      </c>
    </row>
    <row r="989" customHeight="1" spans="1:20">
      <c r="A989" s="202"/>
      <c r="B989" s="203"/>
      <c r="C989" s="220"/>
      <c r="D989" s="205"/>
      <c r="E989" s="206"/>
      <c r="F989" s="221"/>
      <c r="G989" s="222"/>
      <c r="Q989" s="8">
        <f t="shared" si="64"/>
        <v>1</v>
      </c>
      <c r="R989" s="8">
        <f t="shared" si="65"/>
        <v>1</v>
      </c>
      <c r="S989" s="8">
        <f t="shared" si="66"/>
        <v>1</v>
      </c>
      <c r="T989" s="8">
        <f t="shared" si="67"/>
        <v>3</v>
      </c>
    </row>
    <row r="990" ht="26.4" customHeight="1" spans="1:20">
      <c r="A990" s="202" t="s">
        <v>660</v>
      </c>
      <c r="B990" s="203"/>
      <c r="C990" s="220" t="s">
        <v>661</v>
      </c>
      <c r="D990" s="205"/>
      <c r="E990" s="206"/>
      <c r="F990" s="221"/>
      <c r="G990" s="222"/>
      <c r="Q990" s="8">
        <f t="shared" si="64"/>
        <v>1</v>
      </c>
      <c r="R990" s="8">
        <f t="shared" si="65"/>
        <v>1</v>
      </c>
      <c r="S990" s="8">
        <f t="shared" si="66"/>
        <v>1</v>
      </c>
      <c r="T990" s="8">
        <f t="shared" si="67"/>
        <v>3</v>
      </c>
    </row>
    <row r="991" customHeight="1" spans="1:20">
      <c r="A991" s="202"/>
      <c r="B991" s="203"/>
      <c r="C991" s="223"/>
      <c r="D991" s="205"/>
      <c r="E991" s="206"/>
      <c r="F991" s="221"/>
      <c r="G991" s="222"/>
      <c r="Q991" s="8">
        <f t="shared" si="64"/>
        <v>1</v>
      </c>
      <c r="R991" s="8">
        <f t="shared" si="65"/>
        <v>1</v>
      </c>
      <c r="S991" s="8">
        <f t="shared" si="66"/>
        <v>1</v>
      </c>
      <c r="T991" s="8">
        <f t="shared" si="67"/>
        <v>3</v>
      </c>
    </row>
    <row r="992" customHeight="1" spans="1:20">
      <c r="A992" s="202" t="s">
        <v>662</v>
      </c>
      <c r="B992" s="203"/>
      <c r="C992" s="220" t="s">
        <v>663</v>
      </c>
      <c r="D992" s="205" t="s">
        <v>319</v>
      </c>
      <c r="E992" s="206">
        <v>2</v>
      </c>
      <c r="F992" s="221"/>
      <c r="G992" s="222"/>
      <c r="Q992" s="8">
        <f t="shared" si="64"/>
        <v>1</v>
      </c>
      <c r="R992" s="8">
        <f t="shared" si="65"/>
        <v>1</v>
      </c>
      <c r="S992" s="8">
        <f t="shared" si="66"/>
        <v>1</v>
      </c>
      <c r="T992" s="8">
        <f t="shared" si="67"/>
        <v>3</v>
      </c>
    </row>
    <row r="993" customHeight="1" spans="1:20">
      <c r="A993" s="202"/>
      <c r="B993" s="203"/>
      <c r="C993" s="220"/>
      <c r="D993" s="205"/>
      <c r="E993" s="206"/>
      <c r="F993" s="221"/>
      <c r="G993" s="222"/>
      <c r="Q993" s="8">
        <f t="shared" si="64"/>
        <v>1</v>
      </c>
      <c r="R993" s="8">
        <f t="shared" si="65"/>
        <v>1</v>
      </c>
      <c r="S993" s="8">
        <f t="shared" si="66"/>
        <v>1</v>
      </c>
      <c r="T993" s="8">
        <f t="shared" si="67"/>
        <v>3</v>
      </c>
    </row>
    <row r="994" customHeight="1" spans="1:20">
      <c r="A994" s="202" t="s">
        <v>664</v>
      </c>
      <c r="B994" s="203"/>
      <c r="C994" s="220" t="s">
        <v>665</v>
      </c>
      <c r="D994" s="205" t="s">
        <v>319</v>
      </c>
      <c r="E994" s="206">
        <v>2</v>
      </c>
      <c r="F994" s="221"/>
      <c r="G994" s="222"/>
      <c r="Q994" s="8">
        <f t="shared" si="64"/>
        <v>1</v>
      </c>
      <c r="R994" s="8">
        <f t="shared" si="65"/>
        <v>1</v>
      </c>
      <c r="S994" s="8">
        <f t="shared" si="66"/>
        <v>1</v>
      </c>
      <c r="T994" s="8">
        <f t="shared" si="67"/>
        <v>3</v>
      </c>
    </row>
    <row r="995" customHeight="1" spans="1:20">
      <c r="A995" s="202"/>
      <c r="B995" s="203"/>
      <c r="C995" s="220"/>
      <c r="D995" s="205"/>
      <c r="E995" s="206"/>
      <c r="F995" s="221"/>
      <c r="G995" s="222"/>
      <c r="Q995" s="8">
        <f t="shared" si="64"/>
        <v>1</v>
      </c>
      <c r="R995" s="8">
        <f t="shared" si="65"/>
        <v>1</v>
      </c>
      <c r="S995" s="8">
        <f t="shared" si="66"/>
        <v>1</v>
      </c>
      <c r="T995" s="8">
        <f t="shared" si="67"/>
        <v>3</v>
      </c>
    </row>
    <row r="996" customHeight="1" spans="1:20">
      <c r="A996" s="202" t="s">
        <v>666</v>
      </c>
      <c r="B996" s="203"/>
      <c r="C996" s="220" t="s">
        <v>667</v>
      </c>
      <c r="D996" s="205" t="s">
        <v>319</v>
      </c>
      <c r="E996" s="206">
        <v>2</v>
      </c>
      <c r="F996" s="221"/>
      <c r="G996" s="222"/>
      <c r="Q996" s="8">
        <f t="shared" si="64"/>
        <v>1</v>
      </c>
      <c r="R996" s="8">
        <f t="shared" si="65"/>
        <v>1</v>
      </c>
      <c r="S996" s="8">
        <f t="shared" si="66"/>
        <v>1</v>
      </c>
      <c r="T996" s="8">
        <f t="shared" si="67"/>
        <v>3</v>
      </c>
    </row>
    <row r="997" customHeight="1" spans="1:20">
      <c r="A997" s="202"/>
      <c r="B997" s="203"/>
      <c r="C997" s="220"/>
      <c r="D997" s="205"/>
      <c r="E997" s="206"/>
      <c r="F997" s="221"/>
      <c r="G997" s="222"/>
      <c r="Q997" s="8">
        <f t="shared" si="64"/>
        <v>1</v>
      </c>
      <c r="R997" s="8">
        <f t="shared" si="65"/>
        <v>1</v>
      </c>
      <c r="S997" s="8">
        <f t="shared" si="66"/>
        <v>1</v>
      </c>
      <c r="T997" s="8">
        <f t="shared" si="67"/>
        <v>3</v>
      </c>
    </row>
    <row r="998" customHeight="1" spans="1:20">
      <c r="A998" s="202" t="s">
        <v>668</v>
      </c>
      <c r="B998" s="203"/>
      <c r="C998" s="220" t="s">
        <v>669</v>
      </c>
      <c r="D998" s="205" t="s">
        <v>319</v>
      </c>
      <c r="E998" s="206">
        <v>1</v>
      </c>
      <c r="F998" s="221"/>
      <c r="G998" s="222"/>
      <c r="Q998" s="8">
        <f t="shared" si="64"/>
        <v>1</v>
      </c>
      <c r="R998" s="8">
        <f t="shared" si="65"/>
        <v>1</v>
      </c>
      <c r="S998" s="8">
        <f t="shared" si="66"/>
        <v>1</v>
      </c>
      <c r="T998" s="8">
        <f t="shared" si="67"/>
        <v>3</v>
      </c>
    </row>
    <row r="999" customHeight="1" spans="1:20">
      <c r="A999" s="202"/>
      <c r="B999" s="203"/>
      <c r="C999" s="220"/>
      <c r="D999" s="205"/>
      <c r="E999" s="206"/>
      <c r="F999" s="221"/>
      <c r="G999" s="222"/>
      <c r="Q999" s="8">
        <f t="shared" si="64"/>
        <v>1</v>
      </c>
      <c r="R999" s="8">
        <f t="shared" si="65"/>
        <v>1</v>
      </c>
      <c r="S999" s="8">
        <f t="shared" si="66"/>
        <v>1</v>
      </c>
      <c r="T999" s="8">
        <f t="shared" si="67"/>
        <v>3</v>
      </c>
    </row>
    <row r="1000" customHeight="1" spans="1:20">
      <c r="A1000" s="202" t="s">
        <v>670</v>
      </c>
      <c r="B1000" s="203"/>
      <c r="C1000" s="220" t="s">
        <v>671</v>
      </c>
      <c r="D1000" s="205" t="s">
        <v>319</v>
      </c>
      <c r="E1000" s="206">
        <v>1</v>
      </c>
      <c r="F1000" s="221"/>
      <c r="G1000" s="222"/>
      <c r="Q1000" s="8">
        <f t="shared" si="64"/>
        <v>1</v>
      </c>
      <c r="R1000" s="8">
        <f t="shared" si="65"/>
        <v>1</v>
      </c>
      <c r="S1000" s="8">
        <f t="shared" si="66"/>
        <v>1</v>
      </c>
      <c r="T1000" s="8">
        <f t="shared" si="67"/>
        <v>3</v>
      </c>
    </row>
    <row r="1001" customHeight="1" spans="1:20">
      <c r="A1001" s="202"/>
      <c r="B1001" s="203"/>
      <c r="C1001" s="220"/>
      <c r="D1001" s="205"/>
      <c r="E1001" s="206"/>
      <c r="F1001" s="221"/>
      <c r="G1001" s="222"/>
      <c r="Q1001" s="8">
        <f t="shared" si="64"/>
        <v>1</v>
      </c>
      <c r="R1001" s="8">
        <f t="shared" si="65"/>
        <v>1</v>
      </c>
      <c r="S1001" s="8">
        <f t="shared" si="66"/>
        <v>1</v>
      </c>
      <c r="T1001" s="8">
        <f t="shared" si="67"/>
        <v>3</v>
      </c>
    </row>
    <row r="1002" customHeight="1" spans="1:20">
      <c r="A1002" s="202" t="s">
        <v>672</v>
      </c>
      <c r="B1002" s="203"/>
      <c r="C1002" s="220" t="s">
        <v>673</v>
      </c>
      <c r="D1002" s="205" t="s">
        <v>319</v>
      </c>
      <c r="E1002" s="206">
        <v>1</v>
      </c>
      <c r="F1002" s="221"/>
      <c r="G1002" s="222"/>
      <c r="Q1002" s="8">
        <f t="shared" si="64"/>
        <v>1</v>
      </c>
      <c r="R1002" s="8">
        <f t="shared" si="65"/>
        <v>1</v>
      </c>
      <c r="S1002" s="8">
        <f t="shared" si="66"/>
        <v>1</v>
      </c>
      <c r="T1002" s="8">
        <f t="shared" si="67"/>
        <v>3</v>
      </c>
    </row>
    <row r="1003" customHeight="1" spans="1:20">
      <c r="A1003" s="202"/>
      <c r="B1003" s="203"/>
      <c r="C1003" s="220"/>
      <c r="D1003" s="205"/>
      <c r="E1003" s="206"/>
      <c r="F1003" s="221"/>
      <c r="G1003" s="222"/>
      <c r="Q1003" s="8">
        <f t="shared" si="64"/>
        <v>1</v>
      </c>
      <c r="R1003" s="8">
        <f t="shared" si="65"/>
        <v>1</v>
      </c>
      <c r="S1003" s="8">
        <f t="shared" si="66"/>
        <v>1</v>
      </c>
      <c r="T1003" s="8">
        <f t="shared" si="67"/>
        <v>3</v>
      </c>
    </row>
    <row r="1004" customHeight="1" spans="1:20">
      <c r="A1004" s="202" t="s">
        <v>674</v>
      </c>
      <c r="B1004" s="203"/>
      <c r="C1004" s="220" t="s">
        <v>675</v>
      </c>
      <c r="D1004" s="205" t="s">
        <v>319</v>
      </c>
      <c r="E1004" s="206">
        <v>1</v>
      </c>
      <c r="F1004" s="221"/>
      <c r="G1004" s="222"/>
      <c r="Q1004" s="8">
        <f t="shared" si="64"/>
        <v>1</v>
      </c>
      <c r="R1004" s="8">
        <f t="shared" si="65"/>
        <v>1</v>
      </c>
      <c r="S1004" s="8">
        <f t="shared" si="66"/>
        <v>1</v>
      </c>
      <c r="T1004" s="8">
        <f t="shared" si="67"/>
        <v>3</v>
      </c>
    </row>
    <row r="1005" customHeight="1" spans="1:20">
      <c r="A1005" s="202"/>
      <c r="B1005" s="203"/>
      <c r="C1005" s="220"/>
      <c r="D1005" s="205"/>
      <c r="E1005" s="206"/>
      <c r="F1005" s="221"/>
      <c r="G1005" s="222"/>
      <c r="Q1005" s="8">
        <f t="shared" si="64"/>
        <v>1</v>
      </c>
      <c r="R1005" s="8">
        <f t="shared" si="65"/>
        <v>1</v>
      </c>
      <c r="S1005" s="8">
        <f t="shared" si="66"/>
        <v>1</v>
      </c>
      <c r="T1005" s="8">
        <f t="shared" si="67"/>
        <v>3</v>
      </c>
    </row>
    <row r="1006" customHeight="1" spans="1:20">
      <c r="A1006" s="202" t="s">
        <v>676</v>
      </c>
      <c r="B1006" s="203"/>
      <c r="C1006" s="220" t="s">
        <v>677</v>
      </c>
      <c r="D1006" s="205" t="s">
        <v>319</v>
      </c>
      <c r="E1006" s="206">
        <v>1</v>
      </c>
      <c r="F1006" s="221"/>
      <c r="G1006" s="222"/>
      <c r="Q1006" s="8">
        <f t="shared" si="64"/>
        <v>1</v>
      </c>
      <c r="R1006" s="8">
        <f t="shared" si="65"/>
        <v>1</v>
      </c>
      <c r="S1006" s="8">
        <f t="shared" si="66"/>
        <v>1</v>
      </c>
      <c r="T1006" s="8">
        <f t="shared" si="67"/>
        <v>3</v>
      </c>
    </row>
    <row r="1007" customHeight="1" spans="1:20">
      <c r="A1007" s="202"/>
      <c r="B1007" s="203"/>
      <c r="C1007" s="220"/>
      <c r="D1007" s="205"/>
      <c r="E1007" s="206"/>
      <c r="F1007" s="221"/>
      <c r="G1007" s="222"/>
      <c r="Q1007" s="8">
        <f t="shared" si="64"/>
        <v>1</v>
      </c>
      <c r="R1007" s="8">
        <f t="shared" si="65"/>
        <v>1</v>
      </c>
      <c r="S1007" s="8">
        <f t="shared" si="66"/>
        <v>1</v>
      </c>
      <c r="T1007" s="8">
        <f t="shared" si="67"/>
        <v>3</v>
      </c>
    </row>
    <row r="1008" ht="26.4" customHeight="1" spans="1:20">
      <c r="A1008" s="202" t="s">
        <v>678</v>
      </c>
      <c r="B1008" s="203"/>
      <c r="C1008" s="224" t="s">
        <v>679</v>
      </c>
      <c r="D1008" s="205"/>
      <c r="E1008" s="206"/>
      <c r="F1008" s="221"/>
      <c r="G1008" s="222"/>
      <c r="Q1008" s="8">
        <f t="shared" si="64"/>
        <v>1</v>
      </c>
      <c r="R1008" s="8">
        <f t="shared" si="65"/>
        <v>1</v>
      </c>
      <c r="S1008" s="8">
        <f t="shared" si="66"/>
        <v>1</v>
      </c>
      <c r="T1008" s="8">
        <f t="shared" si="67"/>
        <v>3</v>
      </c>
    </row>
    <row r="1009" customHeight="1" spans="1:20">
      <c r="A1009" s="202"/>
      <c r="B1009" s="203"/>
      <c r="C1009" s="220"/>
      <c r="D1009" s="205"/>
      <c r="E1009" s="206"/>
      <c r="F1009" s="221"/>
      <c r="G1009" s="222"/>
      <c r="Q1009" s="8">
        <f t="shared" si="64"/>
        <v>1</v>
      </c>
      <c r="R1009" s="8">
        <f t="shared" si="65"/>
        <v>1</v>
      </c>
      <c r="S1009" s="8">
        <f t="shared" si="66"/>
        <v>1</v>
      </c>
      <c r="T1009" s="8">
        <f t="shared" si="67"/>
        <v>3</v>
      </c>
    </row>
    <row r="1010" customHeight="1" spans="1:20">
      <c r="A1010" s="202" t="s">
        <v>680</v>
      </c>
      <c r="B1010" s="203"/>
      <c r="C1010" s="220" t="s">
        <v>681</v>
      </c>
      <c r="D1010" s="205" t="s">
        <v>319</v>
      </c>
      <c r="E1010" s="206">
        <v>1</v>
      </c>
      <c r="F1010" s="221"/>
      <c r="G1010" s="222"/>
      <c r="Q1010" s="8">
        <f t="shared" si="64"/>
        <v>1</v>
      </c>
      <c r="R1010" s="8">
        <f t="shared" si="65"/>
        <v>1</v>
      </c>
      <c r="S1010" s="8">
        <f t="shared" si="66"/>
        <v>1</v>
      </c>
      <c r="T1010" s="8">
        <f t="shared" si="67"/>
        <v>3</v>
      </c>
    </row>
    <row r="1011" customHeight="1" spans="1:20">
      <c r="A1011" s="202"/>
      <c r="B1011" s="203"/>
      <c r="C1011" s="220"/>
      <c r="D1011" s="205"/>
      <c r="E1011" s="206"/>
      <c r="F1011" s="221"/>
      <c r="G1011" s="222"/>
      <c r="Q1011" s="8">
        <f t="shared" si="64"/>
        <v>1</v>
      </c>
      <c r="R1011" s="8">
        <f t="shared" si="65"/>
        <v>1</v>
      </c>
      <c r="S1011" s="8">
        <f t="shared" si="66"/>
        <v>1</v>
      </c>
      <c r="T1011" s="8">
        <f t="shared" si="67"/>
        <v>3</v>
      </c>
    </row>
    <row r="1012" customHeight="1" spans="1:20">
      <c r="A1012" s="202" t="s">
        <v>682</v>
      </c>
      <c r="B1012" s="203"/>
      <c r="C1012" s="220" t="s">
        <v>683</v>
      </c>
      <c r="D1012" s="205" t="s">
        <v>319</v>
      </c>
      <c r="E1012" s="206">
        <v>1</v>
      </c>
      <c r="F1012" s="221"/>
      <c r="G1012" s="222"/>
      <c r="Q1012" s="8">
        <f t="shared" si="64"/>
        <v>1</v>
      </c>
      <c r="R1012" s="8">
        <f t="shared" si="65"/>
        <v>1</v>
      </c>
      <c r="S1012" s="8">
        <f t="shared" si="66"/>
        <v>1</v>
      </c>
      <c r="T1012" s="8">
        <f t="shared" si="67"/>
        <v>3</v>
      </c>
    </row>
    <row r="1013" customHeight="1" spans="1:20">
      <c r="A1013" s="202"/>
      <c r="B1013" s="203"/>
      <c r="C1013" s="220"/>
      <c r="D1013" s="205"/>
      <c r="E1013" s="206"/>
      <c r="F1013" s="221"/>
      <c r="G1013" s="222"/>
      <c r="Q1013" s="8">
        <f t="shared" si="64"/>
        <v>1</v>
      </c>
      <c r="R1013" s="8">
        <f t="shared" si="65"/>
        <v>1</v>
      </c>
      <c r="S1013" s="8">
        <f t="shared" si="66"/>
        <v>1</v>
      </c>
      <c r="T1013" s="8">
        <f t="shared" si="67"/>
        <v>3</v>
      </c>
    </row>
    <row r="1014" customHeight="1" spans="1:20">
      <c r="A1014" s="202" t="s">
        <v>684</v>
      </c>
      <c r="B1014" s="203"/>
      <c r="C1014" s="220" t="s">
        <v>685</v>
      </c>
      <c r="D1014" s="205" t="s">
        <v>319</v>
      </c>
      <c r="E1014" s="206">
        <v>2</v>
      </c>
      <c r="F1014" s="221"/>
      <c r="G1014" s="222"/>
      <c r="Q1014" s="8">
        <f t="shared" si="64"/>
        <v>1</v>
      </c>
      <c r="R1014" s="8">
        <f t="shared" si="65"/>
        <v>1</v>
      </c>
      <c r="S1014" s="8">
        <f t="shared" si="66"/>
        <v>1</v>
      </c>
      <c r="T1014" s="8">
        <f t="shared" si="67"/>
        <v>3</v>
      </c>
    </row>
    <row r="1015" customHeight="1" spans="1:20">
      <c r="A1015" s="202"/>
      <c r="B1015" s="203"/>
      <c r="C1015" s="220"/>
      <c r="D1015" s="205"/>
      <c r="E1015" s="206"/>
      <c r="F1015" s="221"/>
      <c r="G1015" s="222"/>
      <c r="Q1015" s="8">
        <f t="shared" si="64"/>
        <v>1</v>
      </c>
      <c r="R1015" s="8">
        <f t="shared" si="65"/>
        <v>1</v>
      </c>
      <c r="S1015" s="8">
        <f t="shared" si="66"/>
        <v>1</v>
      </c>
      <c r="T1015" s="8">
        <f t="shared" si="67"/>
        <v>3</v>
      </c>
    </row>
    <row r="1016" customHeight="1" spans="1:20">
      <c r="A1016" s="202" t="s">
        <v>686</v>
      </c>
      <c r="B1016" s="203"/>
      <c r="C1016" s="220" t="s">
        <v>687</v>
      </c>
      <c r="D1016" s="205" t="s">
        <v>319</v>
      </c>
      <c r="E1016" s="206">
        <v>1</v>
      </c>
      <c r="F1016" s="221"/>
      <c r="G1016" s="222"/>
      <c r="Q1016" s="8">
        <f t="shared" si="64"/>
        <v>1</v>
      </c>
      <c r="R1016" s="8">
        <f t="shared" si="65"/>
        <v>1</v>
      </c>
      <c r="S1016" s="8">
        <f t="shared" si="66"/>
        <v>1</v>
      </c>
      <c r="T1016" s="8">
        <f t="shared" si="67"/>
        <v>3</v>
      </c>
    </row>
    <row r="1017" ht="13.95" customHeight="1" spans="1:20">
      <c r="A1017" s="202"/>
      <c r="B1017" s="203"/>
      <c r="C1017" s="220"/>
      <c r="D1017" s="205"/>
      <c r="E1017" s="206"/>
      <c r="F1017" s="221"/>
      <c r="G1017" s="222"/>
      <c r="Q1017" s="8">
        <f t="shared" si="64"/>
        <v>1</v>
      </c>
      <c r="R1017" s="8">
        <f t="shared" si="65"/>
        <v>1</v>
      </c>
      <c r="S1017" s="8">
        <f t="shared" si="66"/>
        <v>1</v>
      </c>
      <c r="T1017" s="8">
        <f t="shared" si="67"/>
        <v>3</v>
      </c>
    </row>
    <row r="1018" ht="13.95" customHeight="1" spans="1:20">
      <c r="A1018" s="202" t="s">
        <v>688</v>
      </c>
      <c r="B1018" s="203"/>
      <c r="C1018" s="220" t="s">
        <v>689</v>
      </c>
      <c r="D1018" s="205" t="s">
        <v>319</v>
      </c>
      <c r="E1018" s="206">
        <v>1</v>
      </c>
      <c r="F1018" s="221"/>
      <c r="G1018" s="222"/>
      <c r="Q1018" s="8">
        <f t="shared" si="64"/>
        <v>1</v>
      </c>
      <c r="R1018" s="8">
        <f t="shared" si="65"/>
        <v>1</v>
      </c>
      <c r="S1018" s="8">
        <f t="shared" si="66"/>
        <v>1</v>
      </c>
      <c r="T1018" s="8">
        <f t="shared" si="67"/>
        <v>3</v>
      </c>
    </row>
    <row r="1019" customHeight="1" spans="1:20">
      <c r="A1019" s="202"/>
      <c r="B1019" s="203"/>
      <c r="C1019" s="220"/>
      <c r="D1019" s="205"/>
      <c r="E1019" s="206"/>
      <c r="F1019" s="221"/>
      <c r="G1019" s="222"/>
      <c r="Q1019" s="8">
        <f t="shared" si="64"/>
        <v>1</v>
      </c>
      <c r="R1019" s="8">
        <f t="shared" si="65"/>
        <v>1</v>
      </c>
      <c r="S1019" s="8">
        <f t="shared" si="66"/>
        <v>1</v>
      </c>
      <c r="T1019" s="8">
        <f t="shared" si="67"/>
        <v>3</v>
      </c>
    </row>
    <row r="1020" customHeight="1" spans="1:20">
      <c r="A1020" s="202" t="s">
        <v>690</v>
      </c>
      <c r="B1020" s="203"/>
      <c r="C1020" s="220" t="s">
        <v>691</v>
      </c>
      <c r="D1020" s="205" t="s">
        <v>319</v>
      </c>
      <c r="E1020" s="206">
        <v>1</v>
      </c>
      <c r="F1020" s="221"/>
      <c r="G1020" s="222"/>
      <c r="Q1020" s="8">
        <f t="shared" si="64"/>
        <v>1</v>
      </c>
      <c r="R1020" s="8">
        <f t="shared" si="65"/>
        <v>1</v>
      </c>
      <c r="S1020" s="8">
        <f t="shared" si="66"/>
        <v>1</v>
      </c>
      <c r="T1020" s="8">
        <f t="shared" si="67"/>
        <v>3</v>
      </c>
    </row>
    <row r="1021" customHeight="1" spans="1:20">
      <c r="A1021" s="202"/>
      <c r="B1021" s="203"/>
      <c r="C1021" s="220"/>
      <c r="D1021" s="205"/>
      <c r="E1021" s="206"/>
      <c r="F1021" s="221"/>
      <c r="G1021" s="222"/>
      <c r="Q1021" s="8">
        <f t="shared" si="64"/>
        <v>1</v>
      </c>
      <c r="R1021" s="8">
        <f t="shared" si="65"/>
        <v>1</v>
      </c>
      <c r="S1021" s="8">
        <f t="shared" si="66"/>
        <v>1</v>
      </c>
      <c r="T1021" s="8">
        <f t="shared" si="67"/>
        <v>3</v>
      </c>
    </row>
    <row r="1022" customHeight="1" spans="1:20">
      <c r="A1022" s="202" t="s">
        <v>676</v>
      </c>
      <c r="B1022" s="203"/>
      <c r="C1022" s="220" t="s">
        <v>692</v>
      </c>
      <c r="D1022" s="205" t="s">
        <v>319</v>
      </c>
      <c r="E1022" s="206">
        <v>2</v>
      </c>
      <c r="F1022" s="221"/>
      <c r="G1022" s="222"/>
      <c r="Q1022" s="8">
        <f t="shared" si="64"/>
        <v>1</v>
      </c>
      <c r="R1022" s="8">
        <f t="shared" si="65"/>
        <v>1</v>
      </c>
      <c r="S1022" s="8">
        <f t="shared" si="66"/>
        <v>1</v>
      </c>
      <c r="T1022" s="8">
        <f t="shared" si="67"/>
        <v>3</v>
      </c>
    </row>
    <row r="1023" customHeight="1" spans="1:20">
      <c r="A1023" s="202"/>
      <c r="B1023" s="203"/>
      <c r="C1023" s="220"/>
      <c r="D1023" s="205"/>
      <c r="E1023" s="206"/>
      <c r="F1023" s="221"/>
      <c r="G1023" s="222"/>
      <c r="Q1023" s="8">
        <f t="shared" si="64"/>
        <v>1</v>
      </c>
      <c r="R1023" s="8">
        <f t="shared" si="65"/>
        <v>1</v>
      </c>
      <c r="S1023" s="8">
        <f t="shared" si="66"/>
        <v>1</v>
      </c>
      <c r="T1023" s="8">
        <f t="shared" si="67"/>
        <v>3</v>
      </c>
    </row>
    <row r="1024" customHeight="1" spans="1:20">
      <c r="A1024" s="202" t="s">
        <v>693</v>
      </c>
      <c r="B1024" s="203"/>
      <c r="C1024" s="220" t="s">
        <v>694</v>
      </c>
      <c r="D1024" s="205" t="s">
        <v>319</v>
      </c>
      <c r="E1024" s="206">
        <v>1</v>
      </c>
      <c r="F1024" s="221"/>
      <c r="G1024" s="222"/>
      <c r="Q1024" s="8">
        <f t="shared" si="64"/>
        <v>1</v>
      </c>
      <c r="R1024" s="8">
        <f t="shared" si="65"/>
        <v>1</v>
      </c>
      <c r="S1024" s="8">
        <f t="shared" si="66"/>
        <v>1</v>
      </c>
      <c r="T1024" s="8">
        <f t="shared" si="67"/>
        <v>3</v>
      </c>
    </row>
    <row r="1025" customHeight="1" spans="1:20">
      <c r="A1025" s="202"/>
      <c r="B1025" s="203"/>
      <c r="C1025" s="220"/>
      <c r="D1025" s="205"/>
      <c r="E1025" s="206"/>
      <c r="F1025" s="221"/>
      <c r="G1025" s="222"/>
      <c r="Q1025" s="8">
        <f t="shared" si="64"/>
        <v>1</v>
      </c>
      <c r="R1025" s="8">
        <f t="shared" si="65"/>
        <v>1</v>
      </c>
      <c r="S1025" s="8">
        <f t="shared" si="66"/>
        <v>1</v>
      </c>
      <c r="T1025" s="8">
        <f t="shared" si="67"/>
        <v>3</v>
      </c>
    </row>
    <row r="1026" customHeight="1" spans="1:20">
      <c r="A1026" s="202" t="s">
        <v>695</v>
      </c>
      <c r="B1026" s="203"/>
      <c r="C1026" s="220" t="s">
        <v>696</v>
      </c>
      <c r="D1026" s="205" t="s">
        <v>319</v>
      </c>
      <c r="E1026" s="206">
        <v>1</v>
      </c>
      <c r="F1026" s="221"/>
      <c r="G1026" s="222"/>
      <c r="Q1026" s="8">
        <f t="shared" si="64"/>
        <v>1</v>
      </c>
      <c r="R1026" s="8">
        <f t="shared" si="65"/>
        <v>1</v>
      </c>
      <c r="S1026" s="8">
        <f t="shared" si="66"/>
        <v>1</v>
      </c>
      <c r="T1026" s="8">
        <f t="shared" si="67"/>
        <v>3</v>
      </c>
    </row>
    <row r="1027" customHeight="1" spans="1:20">
      <c r="A1027" s="202"/>
      <c r="B1027" s="203"/>
      <c r="C1027" s="220"/>
      <c r="D1027" s="205"/>
      <c r="E1027" s="206"/>
      <c r="F1027" s="221"/>
      <c r="G1027" s="222"/>
      <c r="Q1027" s="8">
        <f t="shared" si="64"/>
        <v>1</v>
      </c>
      <c r="R1027" s="8">
        <f t="shared" si="65"/>
        <v>1</v>
      </c>
      <c r="S1027" s="8">
        <f t="shared" si="66"/>
        <v>1</v>
      </c>
      <c r="T1027" s="8">
        <f t="shared" si="67"/>
        <v>3</v>
      </c>
    </row>
    <row r="1028" customHeight="1" spans="1:20">
      <c r="A1028" s="202" t="s">
        <v>697</v>
      </c>
      <c r="B1028" s="203"/>
      <c r="C1028" s="220" t="s">
        <v>698</v>
      </c>
      <c r="D1028" s="205" t="s">
        <v>319</v>
      </c>
      <c r="E1028" s="206">
        <v>1</v>
      </c>
      <c r="F1028" s="221"/>
      <c r="G1028" s="222"/>
      <c r="Q1028" s="8">
        <f t="shared" si="64"/>
        <v>1</v>
      </c>
      <c r="R1028" s="8">
        <f t="shared" si="65"/>
        <v>1</v>
      </c>
      <c r="S1028" s="8">
        <f t="shared" si="66"/>
        <v>1</v>
      </c>
      <c r="T1028" s="8">
        <f t="shared" si="67"/>
        <v>3</v>
      </c>
    </row>
    <row r="1029" customHeight="1" spans="1:20">
      <c r="A1029" s="202"/>
      <c r="B1029" s="203"/>
      <c r="C1029" s="220"/>
      <c r="D1029" s="205"/>
      <c r="E1029" s="206"/>
      <c r="F1029" s="221"/>
      <c r="G1029" s="222"/>
      <c r="Q1029" s="8">
        <f t="shared" si="64"/>
        <v>1</v>
      </c>
      <c r="R1029" s="8">
        <f t="shared" si="65"/>
        <v>1</v>
      </c>
      <c r="S1029" s="8">
        <f t="shared" si="66"/>
        <v>1</v>
      </c>
      <c r="T1029" s="8">
        <f t="shared" si="67"/>
        <v>3</v>
      </c>
    </row>
    <row r="1030" customHeight="1" spans="1:20">
      <c r="A1030" s="202" t="s">
        <v>699</v>
      </c>
      <c r="B1030" s="203"/>
      <c r="C1030" s="220" t="s">
        <v>700</v>
      </c>
      <c r="D1030" s="205" t="s">
        <v>319</v>
      </c>
      <c r="E1030" s="206">
        <v>1</v>
      </c>
      <c r="F1030" s="221"/>
      <c r="G1030" s="222"/>
      <c r="Q1030" s="8">
        <f t="shared" si="64"/>
        <v>1</v>
      </c>
      <c r="R1030" s="8">
        <f t="shared" si="65"/>
        <v>1</v>
      </c>
      <c r="S1030" s="8">
        <f t="shared" si="66"/>
        <v>1</v>
      </c>
      <c r="T1030" s="8">
        <f t="shared" si="67"/>
        <v>3</v>
      </c>
    </row>
    <row r="1031" customHeight="1" spans="1:20">
      <c r="A1031" s="202"/>
      <c r="B1031" s="203"/>
      <c r="C1031" s="220"/>
      <c r="D1031" s="205"/>
      <c r="E1031" s="206"/>
      <c r="F1031" s="221"/>
      <c r="G1031" s="222"/>
      <c r="Q1031" s="8">
        <f t="shared" si="64"/>
        <v>1</v>
      </c>
      <c r="R1031" s="8">
        <f t="shared" si="65"/>
        <v>1</v>
      </c>
      <c r="S1031" s="8">
        <f t="shared" si="66"/>
        <v>1</v>
      </c>
      <c r="T1031" s="8">
        <f t="shared" si="67"/>
        <v>3</v>
      </c>
    </row>
    <row r="1032" customHeight="1" spans="1:20">
      <c r="A1032" s="202" t="s">
        <v>701</v>
      </c>
      <c r="B1032" s="203"/>
      <c r="C1032" s="220" t="s">
        <v>702</v>
      </c>
      <c r="D1032" s="205" t="s">
        <v>319</v>
      </c>
      <c r="E1032" s="206">
        <v>1</v>
      </c>
      <c r="F1032" s="221"/>
      <c r="G1032" s="222"/>
      <c r="Q1032" s="8">
        <f t="shared" si="64"/>
        <v>1</v>
      </c>
      <c r="R1032" s="8">
        <f t="shared" si="65"/>
        <v>1</v>
      </c>
      <c r="S1032" s="8">
        <f t="shared" si="66"/>
        <v>1</v>
      </c>
      <c r="T1032" s="8">
        <f t="shared" si="67"/>
        <v>3</v>
      </c>
    </row>
    <row r="1033" customHeight="1" spans="1:20">
      <c r="A1033" s="202"/>
      <c r="B1033" s="203"/>
      <c r="C1033" s="220"/>
      <c r="D1033" s="205"/>
      <c r="E1033" s="206"/>
      <c r="F1033" s="221"/>
      <c r="G1033" s="222"/>
      <c r="Q1033" s="8">
        <f t="shared" si="64"/>
        <v>1</v>
      </c>
      <c r="R1033" s="8">
        <f t="shared" si="65"/>
        <v>1</v>
      </c>
      <c r="S1033" s="8">
        <f t="shared" si="66"/>
        <v>1</v>
      </c>
      <c r="T1033" s="8">
        <f t="shared" si="67"/>
        <v>3</v>
      </c>
    </row>
    <row r="1034" customHeight="1" spans="1:20">
      <c r="A1034" s="202" t="s">
        <v>703</v>
      </c>
      <c r="B1034" s="203"/>
      <c r="C1034" s="220" t="s">
        <v>704</v>
      </c>
      <c r="D1034" s="205" t="s">
        <v>319</v>
      </c>
      <c r="E1034" s="206">
        <v>1</v>
      </c>
      <c r="F1034" s="221"/>
      <c r="G1034" s="222"/>
      <c r="Q1034" s="8">
        <f t="shared" si="64"/>
        <v>1</v>
      </c>
      <c r="R1034" s="8">
        <f t="shared" si="65"/>
        <v>1</v>
      </c>
      <c r="S1034" s="8">
        <f t="shared" si="66"/>
        <v>1</v>
      </c>
      <c r="T1034" s="8">
        <f t="shared" si="67"/>
        <v>3</v>
      </c>
    </row>
    <row r="1035" customHeight="1" spans="1:20">
      <c r="A1035" s="202"/>
      <c r="B1035" s="203"/>
      <c r="C1035" s="220"/>
      <c r="D1035" s="205"/>
      <c r="E1035" s="206"/>
      <c r="F1035" s="221"/>
      <c r="G1035" s="222"/>
      <c r="Q1035" s="8">
        <f t="shared" si="64"/>
        <v>1</v>
      </c>
      <c r="R1035" s="8">
        <f t="shared" si="65"/>
        <v>1</v>
      </c>
      <c r="S1035" s="8">
        <f t="shared" si="66"/>
        <v>1</v>
      </c>
      <c r="T1035" s="8">
        <f t="shared" si="67"/>
        <v>3</v>
      </c>
    </row>
    <row r="1036" customHeight="1" spans="1:20">
      <c r="A1036" s="202" t="s">
        <v>705</v>
      </c>
      <c r="B1036" s="203"/>
      <c r="C1036" s="220" t="s">
        <v>706</v>
      </c>
      <c r="D1036" s="205" t="s">
        <v>319</v>
      </c>
      <c r="E1036" s="206">
        <v>1</v>
      </c>
      <c r="F1036" s="221"/>
      <c r="G1036" s="222"/>
      <c r="Q1036" s="8">
        <f t="shared" si="64"/>
        <v>1</v>
      </c>
      <c r="R1036" s="8">
        <f t="shared" si="65"/>
        <v>1</v>
      </c>
      <c r="S1036" s="8">
        <f t="shared" si="66"/>
        <v>1</v>
      </c>
      <c r="T1036" s="8">
        <f t="shared" si="67"/>
        <v>3</v>
      </c>
    </row>
    <row r="1037" customHeight="1" spans="1:20">
      <c r="A1037" s="202"/>
      <c r="B1037" s="203"/>
      <c r="C1037" s="220"/>
      <c r="D1037" s="205"/>
      <c r="E1037" s="206"/>
      <c r="F1037" s="221"/>
      <c r="G1037" s="222"/>
      <c r="Q1037" s="8">
        <f t="shared" si="64"/>
        <v>1</v>
      </c>
      <c r="R1037" s="8">
        <f t="shared" si="65"/>
        <v>1</v>
      </c>
      <c r="S1037" s="8">
        <f t="shared" si="66"/>
        <v>1</v>
      </c>
      <c r="T1037" s="8">
        <f t="shared" si="67"/>
        <v>3</v>
      </c>
    </row>
    <row r="1038" customHeight="1" spans="1:20">
      <c r="A1038" s="202" t="s">
        <v>707</v>
      </c>
      <c r="B1038" s="203"/>
      <c r="C1038" s="220" t="s">
        <v>708</v>
      </c>
      <c r="D1038" s="205" t="s">
        <v>319</v>
      </c>
      <c r="E1038" s="206">
        <v>1</v>
      </c>
      <c r="F1038" s="221"/>
      <c r="G1038" s="222"/>
      <c r="Q1038" s="8">
        <f t="shared" si="64"/>
        <v>1</v>
      </c>
      <c r="R1038" s="8">
        <f t="shared" si="65"/>
        <v>1</v>
      </c>
      <c r="S1038" s="8">
        <f t="shared" si="66"/>
        <v>1</v>
      </c>
      <c r="T1038" s="8">
        <f t="shared" si="67"/>
        <v>3</v>
      </c>
    </row>
    <row r="1039" customHeight="1" spans="1:20">
      <c r="A1039" s="202"/>
      <c r="B1039" s="203"/>
      <c r="C1039" s="220"/>
      <c r="D1039" s="205"/>
      <c r="E1039" s="206"/>
      <c r="F1039" s="221"/>
      <c r="G1039" s="222"/>
      <c r="Q1039" s="8">
        <f t="shared" si="64"/>
        <v>1</v>
      </c>
      <c r="R1039" s="8">
        <f t="shared" si="65"/>
        <v>1</v>
      </c>
      <c r="S1039" s="8">
        <f t="shared" si="66"/>
        <v>1</v>
      </c>
      <c r="T1039" s="8">
        <f t="shared" si="67"/>
        <v>3</v>
      </c>
    </row>
    <row r="1040" customHeight="1" spans="1:20">
      <c r="A1040" s="202" t="s">
        <v>709</v>
      </c>
      <c r="B1040" s="203"/>
      <c r="C1040" s="225" t="s">
        <v>710</v>
      </c>
      <c r="D1040" s="205"/>
      <c r="E1040" s="206"/>
      <c r="F1040" s="221"/>
      <c r="G1040" s="222"/>
      <c r="Q1040" s="8">
        <f t="shared" si="64"/>
        <v>1</v>
      </c>
      <c r="R1040" s="8">
        <f t="shared" si="65"/>
        <v>1</v>
      </c>
      <c r="S1040" s="8">
        <f t="shared" si="66"/>
        <v>1</v>
      </c>
      <c r="T1040" s="8">
        <f t="shared" si="67"/>
        <v>3</v>
      </c>
    </row>
    <row r="1041" customHeight="1" spans="1:20">
      <c r="A1041" s="202"/>
      <c r="B1041" s="203"/>
      <c r="C1041" s="225"/>
      <c r="D1041" s="205"/>
      <c r="E1041" s="206"/>
      <c r="F1041" s="221"/>
      <c r="G1041" s="222"/>
      <c r="Q1041" s="8">
        <f t="shared" si="64"/>
        <v>1</v>
      </c>
      <c r="R1041" s="8">
        <f t="shared" si="65"/>
        <v>1</v>
      </c>
      <c r="S1041" s="8">
        <f t="shared" si="66"/>
        <v>1</v>
      </c>
      <c r="T1041" s="8">
        <f t="shared" si="67"/>
        <v>3</v>
      </c>
    </row>
    <row r="1042" customHeight="1" spans="1:20">
      <c r="A1042" s="202" t="s">
        <v>711</v>
      </c>
      <c r="B1042" s="203"/>
      <c r="C1042" s="220" t="s">
        <v>712</v>
      </c>
      <c r="D1042" s="205" t="s">
        <v>319</v>
      </c>
      <c r="E1042" s="206">
        <v>2</v>
      </c>
      <c r="F1042" s="221"/>
      <c r="G1042" s="222"/>
      <c r="Q1042" s="8">
        <f t="shared" si="64"/>
        <v>1</v>
      </c>
      <c r="R1042" s="8">
        <f t="shared" si="65"/>
        <v>1</v>
      </c>
      <c r="S1042" s="8">
        <f t="shared" si="66"/>
        <v>1</v>
      </c>
      <c r="T1042" s="8">
        <f t="shared" si="67"/>
        <v>3</v>
      </c>
    </row>
    <row r="1043" customHeight="1" spans="1:20">
      <c r="A1043" s="202"/>
      <c r="B1043" s="203"/>
      <c r="C1043" s="220"/>
      <c r="D1043" s="205"/>
      <c r="E1043" s="206"/>
      <c r="F1043" s="221"/>
      <c r="G1043" s="222"/>
      <c r="Q1043" s="8">
        <f t="shared" si="64"/>
        <v>1</v>
      </c>
      <c r="R1043" s="8">
        <f t="shared" si="65"/>
        <v>1</v>
      </c>
      <c r="S1043" s="8">
        <f t="shared" si="66"/>
        <v>1</v>
      </c>
      <c r="T1043" s="8">
        <f t="shared" si="67"/>
        <v>3</v>
      </c>
    </row>
    <row r="1044" customHeight="1" spans="1:20">
      <c r="A1044" s="202" t="s">
        <v>713</v>
      </c>
      <c r="B1044" s="203"/>
      <c r="C1044" s="220" t="s">
        <v>714</v>
      </c>
      <c r="D1044" s="205" t="s">
        <v>319</v>
      </c>
      <c r="E1044" s="206">
        <v>3</v>
      </c>
      <c r="F1044" s="221"/>
      <c r="G1044" s="222"/>
      <c r="Q1044" s="8">
        <f t="shared" si="64"/>
        <v>1</v>
      </c>
      <c r="R1044" s="8">
        <f t="shared" si="65"/>
        <v>1</v>
      </c>
      <c r="S1044" s="8">
        <f t="shared" si="66"/>
        <v>1</v>
      </c>
      <c r="T1044" s="8">
        <f t="shared" si="67"/>
        <v>3</v>
      </c>
    </row>
    <row r="1045" customHeight="1" spans="1:20">
      <c r="A1045" s="202"/>
      <c r="B1045" s="203"/>
      <c r="C1045" s="220"/>
      <c r="D1045" s="205"/>
      <c r="E1045" s="206"/>
      <c r="F1045" s="221"/>
      <c r="G1045" s="222"/>
      <c r="Q1045" s="8">
        <f t="shared" ref="Q1045:Q1109" si="68">IF(K1045="No comment",0,1)</f>
        <v>1</v>
      </c>
      <c r="R1045" s="8">
        <f t="shared" ref="R1045:R1109" si="69">IF(L1045="No comment",0,1)</f>
        <v>1</v>
      </c>
      <c r="S1045" s="8">
        <f t="shared" ref="S1045:S1109" si="70">IF(M1045="No comment",0,1)</f>
        <v>1</v>
      </c>
      <c r="T1045" s="8">
        <f t="shared" ref="T1045:T1109" si="71">SUM(N1045:S1045)</f>
        <v>3</v>
      </c>
    </row>
    <row r="1046" customHeight="1" spans="1:20">
      <c r="A1046" s="202" t="s">
        <v>715</v>
      </c>
      <c r="B1046" s="203"/>
      <c r="C1046" s="220" t="s">
        <v>716</v>
      </c>
      <c r="D1046" s="205" t="s">
        <v>319</v>
      </c>
      <c r="E1046" s="206">
        <v>2</v>
      </c>
      <c r="F1046" s="221"/>
      <c r="G1046" s="222"/>
      <c r="Q1046" s="8">
        <f t="shared" si="68"/>
        <v>1</v>
      </c>
      <c r="R1046" s="8">
        <f t="shared" si="69"/>
        <v>1</v>
      </c>
      <c r="S1046" s="8">
        <f t="shared" si="70"/>
        <v>1</v>
      </c>
      <c r="T1046" s="8">
        <f t="shared" si="71"/>
        <v>3</v>
      </c>
    </row>
    <row r="1047" customHeight="1" spans="1:20">
      <c r="A1047" s="202"/>
      <c r="B1047" s="203"/>
      <c r="C1047" s="220"/>
      <c r="D1047" s="205"/>
      <c r="E1047" s="206"/>
      <c r="F1047" s="221"/>
      <c r="G1047" s="222"/>
      <c r="Q1047" s="8">
        <f t="shared" si="68"/>
        <v>1</v>
      </c>
      <c r="R1047" s="8">
        <f t="shared" si="69"/>
        <v>1</v>
      </c>
      <c r="S1047" s="8">
        <f t="shared" si="70"/>
        <v>1</v>
      </c>
      <c r="T1047" s="8">
        <f t="shared" si="71"/>
        <v>3</v>
      </c>
    </row>
    <row r="1048" customHeight="1" spans="1:20">
      <c r="A1048" s="202" t="s">
        <v>717</v>
      </c>
      <c r="B1048" s="203"/>
      <c r="C1048" s="220" t="s">
        <v>718</v>
      </c>
      <c r="D1048" s="205" t="s">
        <v>319</v>
      </c>
      <c r="E1048" s="206">
        <v>1</v>
      </c>
      <c r="F1048" s="221"/>
      <c r="G1048" s="222"/>
      <c r="Q1048" s="8">
        <f t="shared" si="68"/>
        <v>1</v>
      </c>
      <c r="R1048" s="8">
        <f t="shared" si="69"/>
        <v>1</v>
      </c>
      <c r="S1048" s="8">
        <f t="shared" si="70"/>
        <v>1</v>
      </c>
      <c r="T1048" s="8">
        <f t="shared" si="71"/>
        <v>3</v>
      </c>
    </row>
    <row r="1049" customHeight="1" spans="1:20">
      <c r="A1049" s="202"/>
      <c r="B1049" s="203"/>
      <c r="C1049" s="220"/>
      <c r="D1049" s="205"/>
      <c r="E1049" s="206"/>
      <c r="F1049" s="221"/>
      <c r="G1049" s="222"/>
      <c r="Q1049" s="8">
        <f t="shared" si="68"/>
        <v>1</v>
      </c>
      <c r="R1049" s="8">
        <f t="shared" si="69"/>
        <v>1</v>
      </c>
      <c r="S1049" s="8">
        <f t="shared" si="70"/>
        <v>1</v>
      </c>
      <c r="T1049" s="8">
        <f t="shared" si="71"/>
        <v>3</v>
      </c>
    </row>
    <row r="1050" customHeight="1" spans="1:20">
      <c r="A1050" s="202" t="s">
        <v>719</v>
      </c>
      <c r="B1050" s="203"/>
      <c r="C1050" s="220" t="s">
        <v>720</v>
      </c>
      <c r="D1050" s="205" t="s">
        <v>319</v>
      </c>
      <c r="E1050" s="206">
        <v>1</v>
      </c>
      <c r="F1050" s="221"/>
      <c r="G1050" s="222"/>
      <c r="Q1050" s="8">
        <f t="shared" si="68"/>
        <v>1</v>
      </c>
      <c r="R1050" s="8">
        <f t="shared" si="69"/>
        <v>1</v>
      </c>
      <c r="S1050" s="8">
        <f t="shared" si="70"/>
        <v>1</v>
      </c>
      <c r="T1050" s="8">
        <f t="shared" si="71"/>
        <v>3</v>
      </c>
    </row>
    <row r="1051" customHeight="1" spans="1:20">
      <c r="A1051" s="202"/>
      <c r="B1051" s="203"/>
      <c r="C1051" s="220"/>
      <c r="D1051" s="205"/>
      <c r="E1051" s="206"/>
      <c r="F1051" s="221"/>
      <c r="G1051" s="222"/>
      <c r="Q1051" s="8">
        <f t="shared" si="68"/>
        <v>1</v>
      </c>
      <c r="R1051" s="8">
        <f t="shared" si="69"/>
        <v>1</v>
      </c>
      <c r="S1051" s="8">
        <f t="shared" si="70"/>
        <v>1</v>
      </c>
      <c r="T1051" s="8">
        <f t="shared" si="71"/>
        <v>3</v>
      </c>
    </row>
    <row r="1052" ht="13.8" customHeight="1" spans="1:20">
      <c r="A1052" s="53" t="s">
        <v>100</v>
      </c>
      <c r="B1052" s="54"/>
      <c r="C1052" s="54"/>
      <c r="D1052" s="55"/>
      <c r="E1052" s="56"/>
      <c r="F1052" s="57"/>
      <c r="G1052" s="58"/>
      <c r="Q1052" s="8">
        <f t="shared" si="68"/>
        <v>1</v>
      </c>
      <c r="R1052" s="8">
        <f t="shared" si="69"/>
        <v>1</v>
      </c>
      <c r="S1052" s="8">
        <f t="shared" si="70"/>
        <v>1</v>
      </c>
      <c r="T1052" s="8">
        <f t="shared" si="71"/>
        <v>3</v>
      </c>
    </row>
    <row r="1053" ht="13.8" customHeight="1" spans="1:20">
      <c r="A1053" s="13" t="s">
        <v>2</v>
      </c>
      <c r="B1053" s="14" t="s">
        <v>3</v>
      </c>
      <c r="C1053" s="15" t="s">
        <v>4</v>
      </c>
      <c r="D1053" s="15" t="s">
        <v>5</v>
      </c>
      <c r="E1053" s="16" t="s">
        <v>6</v>
      </c>
      <c r="F1053" s="17" t="s">
        <v>7</v>
      </c>
      <c r="G1053" s="18" t="s">
        <v>8</v>
      </c>
      <c r="Q1053" s="8">
        <f t="shared" si="68"/>
        <v>1</v>
      </c>
      <c r="R1053" s="8">
        <f t="shared" si="69"/>
        <v>1</v>
      </c>
      <c r="S1053" s="8">
        <f t="shared" si="70"/>
        <v>1</v>
      </c>
      <c r="T1053" s="8">
        <f t="shared" si="71"/>
        <v>3</v>
      </c>
    </row>
    <row r="1054" ht="13.8" customHeight="1" spans="1:20">
      <c r="A1054" s="59"/>
      <c r="B1054" s="60"/>
      <c r="C1054" s="61" t="s">
        <v>101</v>
      </c>
      <c r="D1054" s="55"/>
      <c r="E1054" s="56"/>
      <c r="F1054" s="62"/>
      <c r="G1054" s="63"/>
      <c r="Q1054" s="8">
        <f t="shared" si="68"/>
        <v>1</v>
      </c>
      <c r="R1054" s="8">
        <f t="shared" si="69"/>
        <v>1</v>
      </c>
      <c r="S1054" s="8">
        <f t="shared" si="70"/>
        <v>1</v>
      </c>
      <c r="T1054" s="8">
        <f t="shared" si="71"/>
        <v>3</v>
      </c>
    </row>
    <row r="1055" ht="13.8" customHeight="1" spans="1:7">
      <c r="A1055" s="43"/>
      <c r="B1055" s="88"/>
      <c r="C1055" s="66"/>
      <c r="D1055" s="67"/>
      <c r="E1055" s="68"/>
      <c r="F1055" s="69"/>
      <c r="G1055" s="70"/>
    </row>
    <row r="1056" customHeight="1" spans="1:20">
      <c r="A1056" s="202" t="s">
        <v>721</v>
      </c>
      <c r="B1056" s="203"/>
      <c r="C1056" s="220" t="s">
        <v>722</v>
      </c>
      <c r="D1056" s="205" t="s">
        <v>319</v>
      </c>
      <c r="E1056" s="206">
        <v>1</v>
      </c>
      <c r="F1056" s="221"/>
      <c r="G1056" s="222"/>
      <c r="Q1056" s="8">
        <f t="shared" si="68"/>
        <v>1</v>
      </c>
      <c r="R1056" s="8">
        <f t="shared" si="69"/>
        <v>1</v>
      </c>
      <c r="S1056" s="8">
        <f t="shared" si="70"/>
        <v>1</v>
      </c>
      <c r="T1056" s="8">
        <f t="shared" si="71"/>
        <v>3</v>
      </c>
    </row>
    <row r="1057" customHeight="1" spans="1:20">
      <c r="A1057" s="202"/>
      <c r="B1057" s="203"/>
      <c r="C1057" s="220"/>
      <c r="D1057" s="205"/>
      <c r="E1057" s="206"/>
      <c r="F1057" s="221"/>
      <c r="G1057" s="222"/>
      <c r="Q1057" s="8">
        <f t="shared" si="68"/>
        <v>1</v>
      </c>
      <c r="R1057" s="8">
        <f t="shared" si="69"/>
        <v>1</v>
      </c>
      <c r="S1057" s="8">
        <f t="shared" si="70"/>
        <v>1</v>
      </c>
      <c r="T1057" s="8">
        <f t="shared" si="71"/>
        <v>3</v>
      </c>
    </row>
    <row r="1058" customHeight="1" spans="1:20">
      <c r="A1058" s="202" t="s">
        <v>723</v>
      </c>
      <c r="B1058" s="203"/>
      <c r="C1058" s="220" t="s">
        <v>724</v>
      </c>
      <c r="D1058" s="205" t="s">
        <v>319</v>
      </c>
      <c r="E1058" s="206">
        <v>1</v>
      </c>
      <c r="F1058" s="221"/>
      <c r="G1058" s="222"/>
      <c r="Q1058" s="8">
        <f t="shared" si="68"/>
        <v>1</v>
      </c>
      <c r="R1058" s="8">
        <f t="shared" si="69"/>
        <v>1</v>
      </c>
      <c r="S1058" s="8">
        <f t="shared" si="70"/>
        <v>1</v>
      </c>
      <c r="T1058" s="8">
        <f t="shared" si="71"/>
        <v>3</v>
      </c>
    </row>
    <row r="1059" customHeight="1" spans="1:20">
      <c r="A1059" s="202"/>
      <c r="B1059" s="203"/>
      <c r="C1059" s="220"/>
      <c r="D1059" s="205"/>
      <c r="E1059" s="206"/>
      <c r="F1059" s="221"/>
      <c r="G1059" s="222"/>
      <c r="Q1059" s="8">
        <f t="shared" si="68"/>
        <v>1</v>
      </c>
      <c r="R1059" s="8">
        <f t="shared" si="69"/>
        <v>1</v>
      </c>
      <c r="S1059" s="8">
        <f t="shared" si="70"/>
        <v>1</v>
      </c>
      <c r="T1059" s="8">
        <f t="shared" si="71"/>
        <v>3</v>
      </c>
    </row>
    <row r="1060" customHeight="1" spans="1:20">
      <c r="A1060" s="202" t="s">
        <v>725</v>
      </c>
      <c r="B1060" s="203"/>
      <c r="C1060" s="220" t="s">
        <v>726</v>
      </c>
      <c r="D1060" s="205" t="s">
        <v>319</v>
      </c>
      <c r="E1060" s="206">
        <v>1</v>
      </c>
      <c r="F1060" s="221"/>
      <c r="G1060" s="222"/>
      <c r="Q1060" s="8">
        <f t="shared" si="68"/>
        <v>1</v>
      </c>
      <c r="R1060" s="8">
        <f t="shared" si="69"/>
        <v>1</v>
      </c>
      <c r="S1060" s="8">
        <f t="shared" si="70"/>
        <v>1</v>
      </c>
      <c r="T1060" s="8">
        <f t="shared" si="71"/>
        <v>3</v>
      </c>
    </row>
    <row r="1061" customHeight="1" spans="1:20">
      <c r="A1061" s="202"/>
      <c r="B1061" s="203"/>
      <c r="C1061" s="220"/>
      <c r="D1061" s="205"/>
      <c r="E1061" s="206"/>
      <c r="F1061" s="221"/>
      <c r="G1061" s="222"/>
      <c r="Q1061" s="8">
        <f t="shared" si="68"/>
        <v>1</v>
      </c>
      <c r="R1061" s="8">
        <f t="shared" si="69"/>
        <v>1</v>
      </c>
      <c r="S1061" s="8">
        <f t="shared" si="70"/>
        <v>1</v>
      </c>
      <c r="T1061" s="8">
        <f t="shared" si="71"/>
        <v>3</v>
      </c>
    </row>
    <row r="1062" customHeight="1" spans="1:20">
      <c r="A1062" s="202" t="s">
        <v>727</v>
      </c>
      <c r="B1062" s="203"/>
      <c r="C1062" s="220" t="s">
        <v>728</v>
      </c>
      <c r="D1062" s="205" t="s">
        <v>319</v>
      </c>
      <c r="E1062" s="206">
        <v>1</v>
      </c>
      <c r="F1062" s="221"/>
      <c r="G1062" s="222"/>
      <c r="Q1062" s="8">
        <f t="shared" si="68"/>
        <v>1</v>
      </c>
      <c r="R1062" s="8">
        <f t="shared" si="69"/>
        <v>1</v>
      </c>
      <c r="S1062" s="8">
        <f t="shared" si="70"/>
        <v>1</v>
      </c>
      <c r="T1062" s="8">
        <f t="shared" si="71"/>
        <v>3</v>
      </c>
    </row>
    <row r="1063" customHeight="1" spans="1:20">
      <c r="A1063" s="202"/>
      <c r="B1063" s="203"/>
      <c r="C1063" s="220"/>
      <c r="D1063" s="205"/>
      <c r="E1063" s="206"/>
      <c r="F1063" s="221"/>
      <c r="G1063" s="222"/>
      <c r="Q1063" s="8">
        <f t="shared" si="68"/>
        <v>1</v>
      </c>
      <c r="R1063" s="8">
        <f t="shared" si="69"/>
        <v>1</v>
      </c>
      <c r="S1063" s="8">
        <f t="shared" si="70"/>
        <v>1</v>
      </c>
      <c r="T1063" s="8">
        <f t="shared" si="71"/>
        <v>3</v>
      </c>
    </row>
    <row r="1064" customHeight="1" spans="1:20">
      <c r="A1064" s="202" t="s">
        <v>729</v>
      </c>
      <c r="B1064" s="203"/>
      <c r="C1064" s="220" t="s">
        <v>730</v>
      </c>
      <c r="D1064" s="205" t="s">
        <v>319</v>
      </c>
      <c r="E1064" s="206">
        <v>1</v>
      </c>
      <c r="F1064" s="221"/>
      <c r="G1064" s="222"/>
      <c r="Q1064" s="8">
        <f t="shared" si="68"/>
        <v>1</v>
      </c>
      <c r="R1064" s="8">
        <f t="shared" si="69"/>
        <v>1</v>
      </c>
      <c r="S1064" s="8">
        <f t="shared" si="70"/>
        <v>1</v>
      </c>
      <c r="T1064" s="8">
        <f t="shared" si="71"/>
        <v>3</v>
      </c>
    </row>
    <row r="1065" customHeight="1" spans="1:20">
      <c r="A1065" s="202"/>
      <c r="B1065" s="203"/>
      <c r="C1065" s="220"/>
      <c r="D1065" s="205"/>
      <c r="E1065" s="206"/>
      <c r="F1065" s="221"/>
      <c r="G1065" s="222"/>
      <c r="Q1065" s="8">
        <f t="shared" si="68"/>
        <v>1</v>
      </c>
      <c r="R1065" s="8">
        <f t="shared" si="69"/>
        <v>1</v>
      </c>
      <c r="S1065" s="8">
        <f t="shared" si="70"/>
        <v>1</v>
      </c>
      <c r="T1065" s="8">
        <f t="shared" si="71"/>
        <v>3</v>
      </c>
    </row>
    <row r="1066" customHeight="1" spans="1:20">
      <c r="A1066" s="202" t="s">
        <v>731</v>
      </c>
      <c r="B1066" s="203"/>
      <c r="C1066" s="220" t="s">
        <v>732</v>
      </c>
      <c r="D1066" s="205" t="s">
        <v>319</v>
      </c>
      <c r="E1066" s="206">
        <v>1</v>
      </c>
      <c r="F1066" s="221"/>
      <c r="G1066" s="222"/>
      <c r="Q1066" s="8">
        <f t="shared" si="68"/>
        <v>1</v>
      </c>
      <c r="R1066" s="8">
        <f t="shared" si="69"/>
        <v>1</v>
      </c>
      <c r="S1066" s="8">
        <f t="shared" si="70"/>
        <v>1</v>
      </c>
      <c r="T1066" s="8">
        <f t="shared" si="71"/>
        <v>3</v>
      </c>
    </row>
    <row r="1067" customHeight="1" spans="1:20">
      <c r="A1067" s="202"/>
      <c r="B1067" s="203"/>
      <c r="C1067" s="220"/>
      <c r="D1067" s="205"/>
      <c r="E1067" s="206"/>
      <c r="F1067" s="221"/>
      <c r="G1067" s="222"/>
      <c r="Q1067" s="8">
        <f t="shared" si="68"/>
        <v>1</v>
      </c>
      <c r="R1067" s="8">
        <f t="shared" si="69"/>
        <v>1</v>
      </c>
      <c r="S1067" s="8">
        <f t="shared" si="70"/>
        <v>1</v>
      </c>
      <c r="T1067" s="8">
        <f t="shared" si="71"/>
        <v>3</v>
      </c>
    </row>
    <row r="1068" customHeight="1" spans="1:20">
      <c r="A1068" s="202" t="s">
        <v>733</v>
      </c>
      <c r="B1068" s="203"/>
      <c r="C1068" s="220" t="s">
        <v>734</v>
      </c>
      <c r="D1068" s="205" t="s">
        <v>319</v>
      </c>
      <c r="E1068" s="206">
        <v>4</v>
      </c>
      <c r="F1068" s="221"/>
      <c r="G1068" s="222"/>
      <c r="Q1068" s="8">
        <f t="shared" si="68"/>
        <v>1</v>
      </c>
      <c r="R1068" s="8">
        <f t="shared" si="69"/>
        <v>1</v>
      </c>
      <c r="S1068" s="8">
        <f t="shared" si="70"/>
        <v>1</v>
      </c>
      <c r="T1068" s="8">
        <f t="shared" si="71"/>
        <v>3</v>
      </c>
    </row>
    <row r="1069" customHeight="1" spans="1:20">
      <c r="A1069" s="202"/>
      <c r="B1069" s="203"/>
      <c r="C1069" s="220"/>
      <c r="D1069" s="205"/>
      <c r="E1069" s="206"/>
      <c r="F1069" s="221"/>
      <c r="G1069" s="222"/>
      <c r="Q1069" s="8">
        <f t="shared" si="68"/>
        <v>1</v>
      </c>
      <c r="R1069" s="8">
        <f t="shared" si="69"/>
        <v>1</v>
      </c>
      <c r="S1069" s="8">
        <f t="shared" si="70"/>
        <v>1</v>
      </c>
      <c r="T1069" s="8">
        <f t="shared" si="71"/>
        <v>3</v>
      </c>
    </row>
    <row r="1070" customHeight="1" spans="1:20">
      <c r="A1070" s="202" t="s">
        <v>735</v>
      </c>
      <c r="B1070" s="203"/>
      <c r="C1070" s="220" t="s">
        <v>736</v>
      </c>
      <c r="D1070" s="205" t="s">
        <v>319</v>
      </c>
      <c r="E1070" s="206">
        <v>2</v>
      </c>
      <c r="F1070" s="221"/>
      <c r="G1070" s="222"/>
      <c r="Q1070" s="8">
        <f t="shared" si="68"/>
        <v>1</v>
      </c>
      <c r="R1070" s="8">
        <f t="shared" si="69"/>
        <v>1</v>
      </c>
      <c r="S1070" s="8">
        <f t="shared" si="70"/>
        <v>1</v>
      </c>
      <c r="T1070" s="8">
        <f t="shared" si="71"/>
        <v>3</v>
      </c>
    </row>
    <row r="1071" customHeight="1" spans="1:20">
      <c r="A1071" s="202"/>
      <c r="B1071" s="203"/>
      <c r="C1071" s="220"/>
      <c r="D1071" s="205"/>
      <c r="E1071" s="206"/>
      <c r="F1071" s="221"/>
      <c r="G1071" s="222"/>
      <c r="Q1071" s="8">
        <f t="shared" si="68"/>
        <v>1</v>
      </c>
      <c r="R1071" s="8">
        <f t="shared" si="69"/>
        <v>1</v>
      </c>
      <c r="S1071" s="8">
        <f t="shared" si="70"/>
        <v>1</v>
      </c>
      <c r="T1071" s="8">
        <f t="shared" si="71"/>
        <v>3</v>
      </c>
    </row>
    <row r="1072" customHeight="1" spans="1:20">
      <c r="A1072" s="202" t="s">
        <v>737</v>
      </c>
      <c r="B1072" s="203"/>
      <c r="C1072" s="220" t="s">
        <v>738</v>
      </c>
      <c r="D1072" s="205" t="s">
        <v>319</v>
      </c>
      <c r="E1072" s="206">
        <v>3</v>
      </c>
      <c r="F1072" s="221"/>
      <c r="G1072" s="222"/>
      <c r="Q1072" s="8">
        <f t="shared" si="68"/>
        <v>1</v>
      </c>
      <c r="R1072" s="8">
        <f t="shared" si="69"/>
        <v>1</v>
      </c>
      <c r="S1072" s="8">
        <f t="shared" si="70"/>
        <v>1</v>
      </c>
      <c r="T1072" s="8">
        <f t="shared" si="71"/>
        <v>3</v>
      </c>
    </row>
    <row r="1073" customHeight="1" spans="1:20">
      <c r="A1073" s="202"/>
      <c r="B1073" s="203"/>
      <c r="C1073" s="220"/>
      <c r="D1073" s="205"/>
      <c r="E1073" s="206"/>
      <c r="F1073" s="221"/>
      <c r="G1073" s="222"/>
      <c r="Q1073" s="8">
        <f t="shared" si="68"/>
        <v>1</v>
      </c>
      <c r="R1073" s="8">
        <f t="shared" si="69"/>
        <v>1</v>
      </c>
      <c r="S1073" s="8">
        <f t="shared" si="70"/>
        <v>1</v>
      </c>
      <c r="T1073" s="8">
        <f t="shared" si="71"/>
        <v>3</v>
      </c>
    </row>
    <row r="1074" customHeight="1" spans="1:20">
      <c r="A1074" s="202" t="s">
        <v>739</v>
      </c>
      <c r="B1074" s="203"/>
      <c r="C1074" s="220" t="s">
        <v>740</v>
      </c>
      <c r="D1074" s="205" t="s">
        <v>319</v>
      </c>
      <c r="E1074" s="206">
        <v>1</v>
      </c>
      <c r="F1074" s="221"/>
      <c r="G1074" s="222"/>
      <c r="Q1074" s="8">
        <f t="shared" si="68"/>
        <v>1</v>
      </c>
      <c r="R1074" s="8">
        <f t="shared" si="69"/>
        <v>1</v>
      </c>
      <c r="S1074" s="8">
        <f t="shared" si="70"/>
        <v>1</v>
      </c>
      <c r="T1074" s="8">
        <f t="shared" si="71"/>
        <v>3</v>
      </c>
    </row>
    <row r="1075" customHeight="1" spans="1:20">
      <c r="A1075" s="202"/>
      <c r="B1075" s="203"/>
      <c r="C1075" s="220"/>
      <c r="D1075" s="205"/>
      <c r="E1075" s="206"/>
      <c r="F1075" s="221"/>
      <c r="G1075" s="222"/>
      <c r="Q1075" s="8">
        <f t="shared" si="68"/>
        <v>1</v>
      </c>
      <c r="R1075" s="8">
        <f t="shared" si="69"/>
        <v>1</v>
      </c>
      <c r="S1075" s="8">
        <f t="shared" si="70"/>
        <v>1</v>
      </c>
      <c r="T1075" s="8">
        <f t="shared" si="71"/>
        <v>3</v>
      </c>
    </row>
    <row r="1076" customHeight="1" spans="1:20">
      <c r="A1076" s="202" t="s">
        <v>741</v>
      </c>
      <c r="B1076" s="203"/>
      <c r="C1076" s="220" t="s">
        <v>742</v>
      </c>
      <c r="D1076" s="205" t="s">
        <v>319</v>
      </c>
      <c r="E1076" s="206">
        <v>1</v>
      </c>
      <c r="F1076" s="221"/>
      <c r="G1076" s="222"/>
      <c r="Q1076" s="8">
        <f t="shared" si="68"/>
        <v>1</v>
      </c>
      <c r="R1076" s="8">
        <f t="shared" si="69"/>
        <v>1</v>
      </c>
      <c r="S1076" s="8">
        <f t="shared" si="70"/>
        <v>1</v>
      </c>
      <c r="T1076" s="8">
        <f t="shared" si="71"/>
        <v>3</v>
      </c>
    </row>
    <row r="1077" customHeight="1" spans="1:20">
      <c r="A1077" s="202"/>
      <c r="B1077" s="203"/>
      <c r="C1077" s="220"/>
      <c r="D1077" s="205"/>
      <c r="E1077" s="206"/>
      <c r="F1077" s="221"/>
      <c r="G1077" s="222"/>
      <c r="Q1077" s="8">
        <f t="shared" si="68"/>
        <v>1</v>
      </c>
      <c r="R1077" s="8">
        <f t="shared" si="69"/>
        <v>1</v>
      </c>
      <c r="S1077" s="8">
        <f t="shared" si="70"/>
        <v>1</v>
      </c>
      <c r="T1077" s="8">
        <f t="shared" si="71"/>
        <v>3</v>
      </c>
    </row>
    <row r="1078" customHeight="1" spans="1:20">
      <c r="A1078" s="202" t="s">
        <v>743</v>
      </c>
      <c r="B1078" s="203"/>
      <c r="C1078" s="220" t="s">
        <v>744</v>
      </c>
      <c r="D1078" s="205" t="s">
        <v>319</v>
      </c>
      <c r="E1078" s="206">
        <v>1</v>
      </c>
      <c r="F1078" s="221"/>
      <c r="G1078" s="222"/>
      <c r="Q1078" s="8">
        <f t="shared" si="68"/>
        <v>1</v>
      </c>
      <c r="R1078" s="8">
        <f t="shared" si="69"/>
        <v>1</v>
      </c>
      <c r="S1078" s="8">
        <f t="shared" si="70"/>
        <v>1</v>
      </c>
      <c r="T1078" s="8">
        <f t="shared" si="71"/>
        <v>3</v>
      </c>
    </row>
    <row r="1079" customHeight="1" spans="1:20">
      <c r="A1079" s="202"/>
      <c r="B1079" s="203"/>
      <c r="C1079" s="220"/>
      <c r="D1079" s="205"/>
      <c r="E1079" s="206"/>
      <c r="F1079" s="221"/>
      <c r="G1079" s="222"/>
      <c r="Q1079" s="8">
        <f t="shared" si="68"/>
        <v>1</v>
      </c>
      <c r="R1079" s="8">
        <f t="shared" si="69"/>
        <v>1</v>
      </c>
      <c r="S1079" s="8">
        <f t="shared" si="70"/>
        <v>1</v>
      </c>
      <c r="T1079" s="8">
        <f t="shared" si="71"/>
        <v>3</v>
      </c>
    </row>
    <row r="1080" customHeight="1" spans="1:20">
      <c r="A1080" s="202" t="s">
        <v>745</v>
      </c>
      <c r="B1080" s="203"/>
      <c r="C1080" s="220" t="s">
        <v>746</v>
      </c>
      <c r="D1080" s="205" t="s">
        <v>319</v>
      </c>
      <c r="E1080" s="206">
        <v>1</v>
      </c>
      <c r="F1080" s="221"/>
      <c r="G1080" s="222"/>
      <c r="Q1080" s="8">
        <f t="shared" si="68"/>
        <v>1</v>
      </c>
      <c r="R1080" s="8">
        <f t="shared" si="69"/>
        <v>1</v>
      </c>
      <c r="S1080" s="8">
        <f t="shared" si="70"/>
        <v>1</v>
      </c>
      <c r="T1080" s="8">
        <f t="shared" si="71"/>
        <v>3</v>
      </c>
    </row>
    <row r="1081" customHeight="1" spans="1:20">
      <c r="A1081" s="202"/>
      <c r="B1081" s="203"/>
      <c r="C1081" s="220"/>
      <c r="D1081" s="205"/>
      <c r="E1081" s="206"/>
      <c r="F1081" s="221"/>
      <c r="G1081" s="222"/>
      <c r="Q1081" s="8">
        <f t="shared" si="68"/>
        <v>1</v>
      </c>
      <c r="R1081" s="8">
        <f t="shared" si="69"/>
        <v>1</v>
      </c>
      <c r="S1081" s="8">
        <f t="shared" si="70"/>
        <v>1</v>
      </c>
      <c r="T1081" s="8">
        <f t="shared" si="71"/>
        <v>3</v>
      </c>
    </row>
    <row r="1082" customHeight="1" spans="1:20">
      <c r="A1082" s="202" t="s">
        <v>747</v>
      </c>
      <c r="B1082" s="203"/>
      <c r="C1082" s="220" t="s">
        <v>748</v>
      </c>
      <c r="D1082" s="205" t="s">
        <v>319</v>
      </c>
      <c r="E1082" s="206">
        <v>1</v>
      </c>
      <c r="F1082" s="221"/>
      <c r="G1082" s="222"/>
      <c r="Q1082" s="8">
        <f t="shared" si="68"/>
        <v>1</v>
      </c>
      <c r="R1082" s="8">
        <f t="shared" si="69"/>
        <v>1</v>
      </c>
      <c r="S1082" s="8">
        <f t="shared" si="70"/>
        <v>1</v>
      </c>
      <c r="T1082" s="8">
        <f t="shared" si="71"/>
        <v>3</v>
      </c>
    </row>
    <row r="1083" customHeight="1" spans="1:20">
      <c r="A1083" s="202"/>
      <c r="B1083" s="203"/>
      <c r="C1083" s="220"/>
      <c r="D1083" s="205"/>
      <c r="E1083" s="206"/>
      <c r="F1083" s="221"/>
      <c r="G1083" s="222"/>
      <c r="Q1083" s="8">
        <f t="shared" si="68"/>
        <v>1</v>
      </c>
      <c r="R1083" s="8">
        <f t="shared" si="69"/>
        <v>1</v>
      </c>
      <c r="S1083" s="8">
        <f t="shared" si="70"/>
        <v>1</v>
      </c>
      <c r="T1083" s="8">
        <f t="shared" si="71"/>
        <v>3</v>
      </c>
    </row>
    <row r="1084" customHeight="1" spans="1:20">
      <c r="A1084" s="202" t="s">
        <v>749</v>
      </c>
      <c r="B1084" s="203"/>
      <c r="C1084" s="220" t="s">
        <v>750</v>
      </c>
      <c r="D1084" s="205" t="s">
        <v>319</v>
      </c>
      <c r="E1084" s="206">
        <v>1</v>
      </c>
      <c r="F1084" s="221"/>
      <c r="G1084" s="222"/>
      <c r="Q1084" s="8">
        <f t="shared" si="68"/>
        <v>1</v>
      </c>
      <c r="R1084" s="8">
        <f t="shared" si="69"/>
        <v>1</v>
      </c>
      <c r="S1084" s="8">
        <f t="shared" si="70"/>
        <v>1</v>
      </c>
      <c r="T1084" s="8">
        <f t="shared" si="71"/>
        <v>3</v>
      </c>
    </row>
    <row r="1085" customHeight="1" spans="1:20">
      <c r="A1085" s="202"/>
      <c r="B1085" s="203"/>
      <c r="C1085" s="220"/>
      <c r="D1085" s="205"/>
      <c r="E1085" s="206"/>
      <c r="F1085" s="221"/>
      <c r="G1085" s="222"/>
      <c r="Q1085" s="8">
        <f t="shared" si="68"/>
        <v>1</v>
      </c>
      <c r="R1085" s="8">
        <f t="shared" si="69"/>
        <v>1</v>
      </c>
      <c r="S1085" s="8">
        <f t="shared" si="70"/>
        <v>1</v>
      </c>
      <c r="T1085" s="8">
        <f t="shared" si="71"/>
        <v>3</v>
      </c>
    </row>
    <row r="1086" customHeight="1" spans="1:20">
      <c r="A1086" s="202" t="s">
        <v>751</v>
      </c>
      <c r="B1086" s="203"/>
      <c r="C1086" s="220" t="s">
        <v>752</v>
      </c>
      <c r="D1086" s="205" t="s">
        <v>319</v>
      </c>
      <c r="E1086" s="206">
        <v>1</v>
      </c>
      <c r="F1086" s="221"/>
      <c r="G1086" s="222"/>
      <c r="Q1086" s="8">
        <f t="shared" si="68"/>
        <v>1</v>
      </c>
      <c r="R1086" s="8">
        <f t="shared" si="69"/>
        <v>1</v>
      </c>
      <c r="S1086" s="8">
        <f t="shared" si="70"/>
        <v>1</v>
      </c>
      <c r="T1086" s="8">
        <f t="shared" si="71"/>
        <v>3</v>
      </c>
    </row>
    <row r="1087" customHeight="1" spans="1:20">
      <c r="A1087" s="202"/>
      <c r="B1087" s="203"/>
      <c r="C1087" s="220"/>
      <c r="D1087" s="205"/>
      <c r="E1087" s="206"/>
      <c r="F1087" s="221"/>
      <c r="G1087" s="222"/>
      <c r="Q1087" s="8">
        <f t="shared" si="68"/>
        <v>1</v>
      </c>
      <c r="R1087" s="8">
        <f t="shared" si="69"/>
        <v>1</v>
      </c>
      <c r="S1087" s="8">
        <f t="shared" si="70"/>
        <v>1</v>
      </c>
      <c r="T1087" s="8">
        <f t="shared" si="71"/>
        <v>3</v>
      </c>
    </row>
    <row r="1088" customHeight="1" spans="1:20">
      <c r="A1088" s="202" t="s">
        <v>753</v>
      </c>
      <c r="B1088" s="203"/>
      <c r="C1088" s="220" t="s">
        <v>754</v>
      </c>
      <c r="D1088" s="205" t="s">
        <v>319</v>
      </c>
      <c r="E1088" s="206">
        <v>1</v>
      </c>
      <c r="F1088" s="221"/>
      <c r="G1088" s="222"/>
      <c r="Q1088" s="8">
        <f t="shared" si="68"/>
        <v>1</v>
      </c>
      <c r="R1088" s="8">
        <f t="shared" si="69"/>
        <v>1</v>
      </c>
      <c r="S1088" s="8">
        <f t="shared" si="70"/>
        <v>1</v>
      </c>
      <c r="T1088" s="8">
        <f t="shared" si="71"/>
        <v>3</v>
      </c>
    </row>
    <row r="1089" customHeight="1" spans="1:20">
      <c r="A1089" s="202"/>
      <c r="B1089" s="203"/>
      <c r="C1089" s="220"/>
      <c r="D1089" s="205"/>
      <c r="E1089" s="206"/>
      <c r="F1089" s="221"/>
      <c r="G1089" s="222"/>
      <c r="Q1089" s="8">
        <f t="shared" si="68"/>
        <v>1</v>
      </c>
      <c r="R1089" s="8">
        <f t="shared" si="69"/>
        <v>1</v>
      </c>
      <c r="S1089" s="8">
        <f t="shared" si="70"/>
        <v>1</v>
      </c>
      <c r="T1089" s="8">
        <f t="shared" si="71"/>
        <v>3</v>
      </c>
    </row>
    <row r="1090" customHeight="1" spans="1:20">
      <c r="A1090" s="202" t="s">
        <v>755</v>
      </c>
      <c r="B1090" s="203"/>
      <c r="C1090" s="220" t="s">
        <v>756</v>
      </c>
      <c r="D1090" s="205" t="s">
        <v>319</v>
      </c>
      <c r="E1090" s="206">
        <v>1</v>
      </c>
      <c r="F1090" s="221"/>
      <c r="G1090" s="222"/>
      <c r="Q1090" s="8">
        <f t="shared" si="68"/>
        <v>1</v>
      </c>
      <c r="R1090" s="8">
        <f t="shared" si="69"/>
        <v>1</v>
      </c>
      <c r="S1090" s="8">
        <f t="shared" si="70"/>
        <v>1</v>
      </c>
      <c r="T1090" s="8">
        <f t="shared" si="71"/>
        <v>3</v>
      </c>
    </row>
    <row r="1091" customHeight="1" spans="1:20">
      <c r="A1091" s="202"/>
      <c r="B1091" s="203"/>
      <c r="C1091" s="220"/>
      <c r="D1091" s="205"/>
      <c r="E1091" s="206"/>
      <c r="F1091" s="221"/>
      <c r="G1091" s="222"/>
      <c r="Q1091" s="8">
        <f t="shared" si="68"/>
        <v>1</v>
      </c>
      <c r="R1091" s="8">
        <f t="shared" si="69"/>
        <v>1</v>
      </c>
      <c r="S1091" s="8">
        <f t="shared" si="70"/>
        <v>1</v>
      </c>
      <c r="T1091" s="8">
        <f t="shared" si="71"/>
        <v>3</v>
      </c>
    </row>
    <row r="1092" customHeight="1" spans="1:20">
      <c r="A1092" s="202" t="s">
        <v>757</v>
      </c>
      <c r="B1092" s="203"/>
      <c r="C1092" s="220" t="s">
        <v>758</v>
      </c>
      <c r="D1092" s="205" t="s">
        <v>319</v>
      </c>
      <c r="E1092" s="206">
        <v>2</v>
      </c>
      <c r="F1092" s="221"/>
      <c r="G1092" s="222"/>
      <c r="Q1092" s="8">
        <f t="shared" si="68"/>
        <v>1</v>
      </c>
      <c r="R1092" s="8">
        <f t="shared" si="69"/>
        <v>1</v>
      </c>
      <c r="S1092" s="8">
        <f t="shared" si="70"/>
        <v>1</v>
      </c>
      <c r="T1092" s="8">
        <f t="shared" si="71"/>
        <v>3</v>
      </c>
    </row>
    <row r="1093" customHeight="1" spans="1:20">
      <c r="A1093" s="202"/>
      <c r="B1093" s="203"/>
      <c r="C1093" s="220"/>
      <c r="D1093" s="205"/>
      <c r="E1093" s="206"/>
      <c r="F1093" s="221"/>
      <c r="G1093" s="222"/>
      <c r="Q1093" s="8">
        <f t="shared" si="68"/>
        <v>1</v>
      </c>
      <c r="R1093" s="8">
        <f t="shared" si="69"/>
        <v>1</v>
      </c>
      <c r="S1093" s="8">
        <f t="shared" si="70"/>
        <v>1</v>
      </c>
      <c r="T1093" s="8">
        <f t="shared" si="71"/>
        <v>3</v>
      </c>
    </row>
    <row r="1094" ht="26.4" customHeight="1" spans="1:20">
      <c r="A1094" s="202" t="s">
        <v>759</v>
      </c>
      <c r="B1094" s="203"/>
      <c r="C1094" s="224" t="s">
        <v>760</v>
      </c>
      <c r="D1094" s="205"/>
      <c r="E1094" s="206"/>
      <c r="F1094" s="221"/>
      <c r="G1094" s="222"/>
      <c r="Q1094" s="8">
        <f t="shared" si="68"/>
        <v>1</v>
      </c>
      <c r="R1094" s="8">
        <f t="shared" si="69"/>
        <v>1</v>
      </c>
      <c r="S1094" s="8">
        <f t="shared" si="70"/>
        <v>1</v>
      </c>
      <c r="T1094" s="8">
        <f t="shared" si="71"/>
        <v>3</v>
      </c>
    </row>
    <row r="1095" customHeight="1" spans="1:20">
      <c r="A1095" s="202"/>
      <c r="B1095" s="203"/>
      <c r="C1095" s="220"/>
      <c r="D1095" s="205"/>
      <c r="E1095" s="206"/>
      <c r="F1095" s="221"/>
      <c r="G1095" s="222"/>
      <c r="Q1095" s="8">
        <f t="shared" si="68"/>
        <v>1</v>
      </c>
      <c r="R1095" s="8">
        <f t="shared" si="69"/>
        <v>1</v>
      </c>
      <c r="S1095" s="8">
        <f t="shared" si="70"/>
        <v>1</v>
      </c>
      <c r="T1095" s="8">
        <f t="shared" si="71"/>
        <v>3</v>
      </c>
    </row>
    <row r="1096" customHeight="1" spans="1:20">
      <c r="A1096" s="202" t="s">
        <v>761</v>
      </c>
      <c r="B1096" s="203"/>
      <c r="C1096" s="220" t="s">
        <v>762</v>
      </c>
      <c r="D1096" s="205" t="s">
        <v>319</v>
      </c>
      <c r="E1096" s="206">
        <v>2</v>
      </c>
      <c r="F1096" s="221"/>
      <c r="G1096" s="222"/>
      <c r="Q1096" s="8">
        <f t="shared" si="68"/>
        <v>1</v>
      </c>
      <c r="R1096" s="8">
        <f t="shared" si="69"/>
        <v>1</v>
      </c>
      <c r="S1096" s="8">
        <f t="shared" si="70"/>
        <v>1</v>
      </c>
      <c r="T1096" s="8">
        <f t="shared" si="71"/>
        <v>3</v>
      </c>
    </row>
    <row r="1097" customHeight="1" spans="1:20">
      <c r="A1097" s="202"/>
      <c r="B1097" s="203"/>
      <c r="C1097" s="220"/>
      <c r="D1097" s="205"/>
      <c r="E1097" s="206"/>
      <c r="F1097" s="221"/>
      <c r="G1097" s="222"/>
      <c r="Q1097" s="8">
        <f t="shared" si="68"/>
        <v>1</v>
      </c>
      <c r="R1097" s="8">
        <f t="shared" si="69"/>
        <v>1</v>
      </c>
      <c r="S1097" s="8">
        <f t="shared" si="70"/>
        <v>1</v>
      </c>
      <c r="T1097" s="8">
        <f t="shared" si="71"/>
        <v>3</v>
      </c>
    </row>
    <row r="1098" customHeight="1" spans="1:20">
      <c r="A1098" s="202" t="s">
        <v>763</v>
      </c>
      <c r="B1098" s="203"/>
      <c r="C1098" s="220" t="s">
        <v>764</v>
      </c>
      <c r="D1098" s="205" t="s">
        <v>319</v>
      </c>
      <c r="E1098" s="206">
        <v>2</v>
      </c>
      <c r="F1098" s="221"/>
      <c r="G1098" s="222"/>
      <c r="Q1098" s="8">
        <f t="shared" si="68"/>
        <v>1</v>
      </c>
      <c r="R1098" s="8">
        <f t="shared" si="69"/>
        <v>1</v>
      </c>
      <c r="S1098" s="8">
        <f t="shared" si="70"/>
        <v>1</v>
      </c>
      <c r="T1098" s="8">
        <f t="shared" si="71"/>
        <v>3</v>
      </c>
    </row>
    <row r="1099" customHeight="1" spans="1:20">
      <c r="A1099" s="202"/>
      <c r="B1099" s="203"/>
      <c r="C1099" s="220"/>
      <c r="D1099" s="205"/>
      <c r="E1099" s="206"/>
      <c r="F1099" s="221"/>
      <c r="G1099" s="222"/>
      <c r="Q1099" s="8">
        <f t="shared" si="68"/>
        <v>1</v>
      </c>
      <c r="R1099" s="8">
        <f t="shared" si="69"/>
        <v>1</v>
      </c>
      <c r="S1099" s="8">
        <f t="shared" si="70"/>
        <v>1</v>
      </c>
      <c r="T1099" s="8">
        <f t="shared" si="71"/>
        <v>3</v>
      </c>
    </row>
    <row r="1100" customHeight="1" spans="1:20">
      <c r="A1100" s="202" t="s">
        <v>765</v>
      </c>
      <c r="B1100" s="203"/>
      <c r="C1100" s="220" t="s">
        <v>766</v>
      </c>
      <c r="D1100" s="205" t="s">
        <v>319</v>
      </c>
      <c r="E1100" s="206">
        <v>2</v>
      </c>
      <c r="F1100" s="221"/>
      <c r="G1100" s="222"/>
      <c r="Q1100" s="8">
        <f t="shared" si="68"/>
        <v>1</v>
      </c>
      <c r="R1100" s="8">
        <f t="shared" si="69"/>
        <v>1</v>
      </c>
      <c r="S1100" s="8">
        <f t="shared" si="70"/>
        <v>1</v>
      </c>
      <c r="T1100" s="8">
        <f t="shared" si="71"/>
        <v>3</v>
      </c>
    </row>
    <row r="1101" customHeight="1" spans="1:20">
      <c r="A1101" s="202"/>
      <c r="B1101" s="203"/>
      <c r="C1101" s="220"/>
      <c r="D1101" s="205"/>
      <c r="E1101" s="206"/>
      <c r="F1101" s="221"/>
      <c r="G1101" s="222"/>
      <c r="Q1101" s="8">
        <f t="shared" si="68"/>
        <v>1</v>
      </c>
      <c r="R1101" s="8">
        <f t="shared" si="69"/>
        <v>1</v>
      </c>
      <c r="S1101" s="8">
        <f t="shared" si="70"/>
        <v>1</v>
      </c>
      <c r="T1101" s="8">
        <f t="shared" si="71"/>
        <v>3</v>
      </c>
    </row>
    <row r="1102" customHeight="1" spans="1:20">
      <c r="A1102" s="202" t="s">
        <v>767</v>
      </c>
      <c r="B1102" s="203"/>
      <c r="C1102" s="220" t="s">
        <v>768</v>
      </c>
      <c r="D1102" s="205" t="s">
        <v>319</v>
      </c>
      <c r="E1102" s="206">
        <v>2</v>
      </c>
      <c r="F1102" s="221"/>
      <c r="G1102" s="222"/>
      <c r="Q1102" s="8">
        <f t="shared" si="68"/>
        <v>1</v>
      </c>
      <c r="R1102" s="8">
        <f t="shared" si="69"/>
        <v>1</v>
      </c>
      <c r="S1102" s="8">
        <f t="shared" si="70"/>
        <v>1</v>
      </c>
      <c r="T1102" s="8">
        <f t="shared" si="71"/>
        <v>3</v>
      </c>
    </row>
    <row r="1103" customHeight="1" spans="1:20">
      <c r="A1103" s="202"/>
      <c r="B1103" s="203"/>
      <c r="C1103" s="220"/>
      <c r="D1103" s="205"/>
      <c r="E1103" s="206"/>
      <c r="F1103" s="221"/>
      <c r="G1103" s="222"/>
      <c r="Q1103" s="8">
        <f t="shared" si="68"/>
        <v>1</v>
      </c>
      <c r="R1103" s="8">
        <f t="shared" si="69"/>
        <v>1</v>
      </c>
      <c r="S1103" s="8">
        <f t="shared" si="70"/>
        <v>1</v>
      </c>
      <c r="T1103" s="8">
        <f t="shared" si="71"/>
        <v>3</v>
      </c>
    </row>
    <row r="1104" customHeight="1" spans="1:20">
      <c r="A1104" s="202" t="s">
        <v>769</v>
      </c>
      <c r="B1104" s="203"/>
      <c r="C1104" s="220" t="s">
        <v>770</v>
      </c>
      <c r="D1104" s="205" t="s">
        <v>319</v>
      </c>
      <c r="E1104" s="206">
        <v>2</v>
      </c>
      <c r="F1104" s="221"/>
      <c r="G1104" s="222"/>
      <c r="Q1104" s="8">
        <f t="shared" si="68"/>
        <v>1</v>
      </c>
      <c r="R1104" s="8">
        <f t="shared" si="69"/>
        <v>1</v>
      </c>
      <c r="S1104" s="8">
        <f t="shared" si="70"/>
        <v>1</v>
      </c>
      <c r="T1104" s="8">
        <f t="shared" si="71"/>
        <v>3</v>
      </c>
    </row>
    <row r="1105" customHeight="1" spans="1:20">
      <c r="A1105" s="202"/>
      <c r="B1105" s="203"/>
      <c r="C1105" s="220"/>
      <c r="D1105" s="205"/>
      <c r="E1105" s="206"/>
      <c r="F1105" s="221"/>
      <c r="G1105" s="222"/>
      <c r="Q1105" s="8">
        <f t="shared" si="68"/>
        <v>1</v>
      </c>
      <c r="R1105" s="8">
        <f t="shared" si="69"/>
        <v>1</v>
      </c>
      <c r="S1105" s="8">
        <f t="shared" si="70"/>
        <v>1</v>
      </c>
      <c r="T1105" s="8">
        <f t="shared" si="71"/>
        <v>3</v>
      </c>
    </row>
    <row r="1106" customHeight="1" spans="1:20">
      <c r="A1106" s="202" t="s">
        <v>771</v>
      </c>
      <c r="B1106" s="203"/>
      <c r="C1106" s="220" t="s">
        <v>772</v>
      </c>
      <c r="D1106" s="205" t="s">
        <v>319</v>
      </c>
      <c r="E1106" s="206">
        <v>1</v>
      </c>
      <c r="F1106" s="221"/>
      <c r="G1106" s="222"/>
      <c r="Q1106" s="8">
        <f t="shared" si="68"/>
        <v>1</v>
      </c>
      <c r="R1106" s="8">
        <f t="shared" si="69"/>
        <v>1</v>
      </c>
      <c r="S1106" s="8">
        <f t="shared" si="70"/>
        <v>1</v>
      </c>
      <c r="T1106" s="8">
        <f t="shared" si="71"/>
        <v>3</v>
      </c>
    </row>
    <row r="1107" customHeight="1" spans="1:20">
      <c r="A1107" s="202"/>
      <c r="B1107" s="203"/>
      <c r="C1107" s="220"/>
      <c r="D1107" s="205"/>
      <c r="E1107" s="206"/>
      <c r="F1107" s="221"/>
      <c r="G1107" s="222"/>
      <c r="Q1107" s="8">
        <f t="shared" si="68"/>
        <v>1</v>
      </c>
      <c r="R1107" s="8">
        <f t="shared" si="69"/>
        <v>1</v>
      </c>
      <c r="S1107" s="8">
        <f t="shared" si="70"/>
        <v>1</v>
      </c>
      <c r="T1107" s="8">
        <f t="shared" si="71"/>
        <v>3</v>
      </c>
    </row>
    <row r="1108" customHeight="1" spans="1:20">
      <c r="A1108" s="202" t="s">
        <v>773</v>
      </c>
      <c r="B1108" s="203"/>
      <c r="C1108" s="220" t="s">
        <v>774</v>
      </c>
      <c r="D1108" s="205" t="s">
        <v>319</v>
      </c>
      <c r="E1108" s="206">
        <v>1</v>
      </c>
      <c r="F1108" s="221"/>
      <c r="G1108" s="222"/>
      <c r="Q1108" s="8">
        <f t="shared" si="68"/>
        <v>1</v>
      </c>
      <c r="R1108" s="8">
        <f t="shared" si="69"/>
        <v>1</v>
      </c>
      <c r="S1108" s="8">
        <f t="shared" si="70"/>
        <v>1</v>
      </c>
      <c r="T1108" s="8">
        <f t="shared" si="71"/>
        <v>3</v>
      </c>
    </row>
    <row r="1109" customHeight="1" spans="1:20">
      <c r="A1109" s="202"/>
      <c r="B1109" s="203"/>
      <c r="C1109" s="220"/>
      <c r="D1109" s="205"/>
      <c r="E1109" s="206"/>
      <c r="F1109" s="221"/>
      <c r="G1109" s="222"/>
      <c r="Q1109" s="8">
        <f t="shared" si="68"/>
        <v>1</v>
      </c>
      <c r="R1109" s="8">
        <f t="shared" si="69"/>
        <v>1</v>
      </c>
      <c r="S1109" s="8">
        <f t="shared" si="70"/>
        <v>1</v>
      </c>
      <c r="T1109" s="8">
        <f t="shared" si="71"/>
        <v>3</v>
      </c>
    </row>
    <row r="1110" customHeight="1" spans="1:20">
      <c r="A1110" s="202" t="s">
        <v>775</v>
      </c>
      <c r="B1110" s="203"/>
      <c r="C1110" s="220" t="s">
        <v>776</v>
      </c>
      <c r="D1110" s="205" t="s">
        <v>319</v>
      </c>
      <c r="E1110" s="206">
        <v>1</v>
      </c>
      <c r="F1110" s="221"/>
      <c r="G1110" s="222"/>
      <c r="Q1110" s="8">
        <f t="shared" ref="Q1110:Q1174" si="72">IF(K1110="No comment",0,1)</f>
        <v>1</v>
      </c>
      <c r="R1110" s="8">
        <f t="shared" ref="R1110:R1174" si="73">IF(L1110="No comment",0,1)</f>
        <v>1</v>
      </c>
      <c r="S1110" s="8">
        <f t="shared" ref="S1110:S1174" si="74">IF(M1110="No comment",0,1)</f>
        <v>1</v>
      </c>
      <c r="T1110" s="8">
        <f t="shared" ref="T1110:T1174" si="75">SUM(N1110:S1110)</f>
        <v>3</v>
      </c>
    </row>
    <row r="1111" customHeight="1" spans="1:20">
      <c r="A1111" s="202"/>
      <c r="B1111" s="203"/>
      <c r="C1111" s="220"/>
      <c r="D1111" s="205"/>
      <c r="E1111" s="206"/>
      <c r="F1111" s="221"/>
      <c r="G1111" s="222"/>
      <c r="Q1111" s="8">
        <f t="shared" si="72"/>
        <v>1</v>
      </c>
      <c r="R1111" s="8">
        <f t="shared" si="73"/>
        <v>1</v>
      </c>
      <c r="S1111" s="8">
        <f t="shared" si="74"/>
        <v>1</v>
      </c>
      <c r="T1111" s="8">
        <f t="shared" si="75"/>
        <v>3</v>
      </c>
    </row>
    <row r="1112" customHeight="1" spans="1:20">
      <c r="A1112" s="202" t="s">
        <v>777</v>
      </c>
      <c r="B1112" s="203"/>
      <c r="C1112" s="220" t="s">
        <v>778</v>
      </c>
      <c r="D1112" s="205" t="s">
        <v>319</v>
      </c>
      <c r="E1112" s="206">
        <v>1</v>
      </c>
      <c r="F1112" s="221"/>
      <c r="G1112" s="222"/>
      <c r="Q1112" s="8">
        <f t="shared" si="72"/>
        <v>1</v>
      </c>
      <c r="R1112" s="8">
        <f t="shared" si="73"/>
        <v>1</v>
      </c>
      <c r="S1112" s="8">
        <f t="shared" si="74"/>
        <v>1</v>
      </c>
      <c r="T1112" s="8">
        <f t="shared" si="75"/>
        <v>3</v>
      </c>
    </row>
    <row r="1113" customHeight="1" spans="1:20">
      <c r="A1113" s="202"/>
      <c r="B1113" s="203"/>
      <c r="C1113" s="220"/>
      <c r="D1113" s="205"/>
      <c r="E1113" s="206"/>
      <c r="F1113" s="221"/>
      <c r="G1113" s="222"/>
      <c r="Q1113" s="8">
        <f t="shared" si="72"/>
        <v>1</v>
      </c>
      <c r="R1113" s="8">
        <f t="shared" si="73"/>
        <v>1</v>
      </c>
      <c r="S1113" s="8">
        <f t="shared" si="74"/>
        <v>1</v>
      </c>
      <c r="T1113" s="8">
        <f t="shared" si="75"/>
        <v>3</v>
      </c>
    </row>
    <row r="1114" customHeight="1" spans="1:20">
      <c r="A1114" s="202" t="s">
        <v>779</v>
      </c>
      <c r="B1114" s="203"/>
      <c r="C1114" s="220" t="s">
        <v>780</v>
      </c>
      <c r="D1114" s="205" t="s">
        <v>319</v>
      </c>
      <c r="E1114" s="206">
        <v>2</v>
      </c>
      <c r="F1114" s="221"/>
      <c r="G1114" s="222"/>
      <c r="Q1114" s="8">
        <f t="shared" si="72"/>
        <v>1</v>
      </c>
      <c r="R1114" s="8">
        <f t="shared" si="73"/>
        <v>1</v>
      </c>
      <c r="S1114" s="8">
        <f t="shared" si="74"/>
        <v>1</v>
      </c>
      <c r="T1114" s="8">
        <f t="shared" si="75"/>
        <v>3</v>
      </c>
    </row>
    <row r="1115" customHeight="1" spans="1:20">
      <c r="A1115" s="202"/>
      <c r="B1115" s="203"/>
      <c r="C1115" s="220"/>
      <c r="D1115" s="205"/>
      <c r="E1115" s="206"/>
      <c r="F1115" s="221"/>
      <c r="G1115" s="222"/>
      <c r="Q1115" s="8">
        <f t="shared" si="72"/>
        <v>1</v>
      </c>
      <c r="R1115" s="8">
        <f t="shared" si="73"/>
        <v>1</v>
      </c>
      <c r="S1115" s="8">
        <f t="shared" si="74"/>
        <v>1</v>
      </c>
      <c r="T1115" s="8">
        <f t="shared" si="75"/>
        <v>3</v>
      </c>
    </row>
    <row r="1116" customHeight="1" spans="1:20">
      <c r="A1116" s="202" t="s">
        <v>781</v>
      </c>
      <c r="B1116" s="203"/>
      <c r="C1116" s="220" t="s">
        <v>782</v>
      </c>
      <c r="D1116" s="205" t="s">
        <v>319</v>
      </c>
      <c r="E1116" s="206">
        <v>2</v>
      </c>
      <c r="F1116" s="221"/>
      <c r="G1116" s="222"/>
      <c r="Q1116" s="8">
        <f t="shared" si="72"/>
        <v>1</v>
      </c>
      <c r="R1116" s="8">
        <f t="shared" si="73"/>
        <v>1</v>
      </c>
      <c r="S1116" s="8">
        <f t="shared" si="74"/>
        <v>1</v>
      </c>
      <c r="T1116" s="8">
        <f t="shared" si="75"/>
        <v>3</v>
      </c>
    </row>
    <row r="1117" customHeight="1" spans="1:20">
      <c r="A1117" s="202"/>
      <c r="B1117" s="203"/>
      <c r="C1117" s="220"/>
      <c r="D1117" s="205"/>
      <c r="E1117" s="206"/>
      <c r="F1117" s="221"/>
      <c r="G1117" s="222"/>
      <c r="Q1117" s="8">
        <f t="shared" si="72"/>
        <v>1</v>
      </c>
      <c r="R1117" s="8">
        <f t="shared" si="73"/>
        <v>1</v>
      </c>
      <c r="S1117" s="8">
        <f t="shared" si="74"/>
        <v>1</v>
      </c>
      <c r="T1117" s="8">
        <f t="shared" si="75"/>
        <v>3</v>
      </c>
    </row>
    <row r="1118" customHeight="1" spans="1:20">
      <c r="A1118" s="202" t="s">
        <v>783</v>
      </c>
      <c r="B1118" s="203"/>
      <c r="C1118" s="220" t="s">
        <v>784</v>
      </c>
      <c r="D1118" s="205" t="s">
        <v>319</v>
      </c>
      <c r="E1118" s="206">
        <v>2</v>
      </c>
      <c r="F1118" s="221"/>
      <c r="G1118" s="222"/>
      <c r="Q1118" s="8">
        <f t="shared" si="72"/>
        <v>1</v>
      </c>
      <c r="R1118" s="8">
        <f t="shared" si="73"/>
        <v>1</v>
      </c>
      <c r="S1118" s="8">
        <f t="shared" si="74"/>
        <v>1</v>
      </c>
      <c r="T1118" s="8">
        <f t="shared" si="75"/>
        <v>3</v>
      </c>
    </row>
    <row r="1119" customHeight="1" spans="1:20">
      <c r="A1119" s="202"/>
      <c r="B1119" s="203"/>
      <c r="C1119" s="220"/>
      <c r="D1119" s="205"/>
      <c r="E1119" s="206"/>
      <c r="F1119" s="221"/>
      <c r="G1119" s="222"/>
      <c r="Q1119" s="8">
        <f t="shared" si="72"/>
        <v>1</v>
      </c>
      <c r="R1119" s="8">
        <f t="shared" si="73"/>
        <v>1</v>
      </c>
      <c r="S1119" s="8">
        <f t="shared" si="74"/>
        <v>1</v>
      </c>
      <c r="T1119" s="8">
        <f t="shared" si="75"/>
        <v>3</v>
      </c>
    </row>
    <row r="1120" customHeight="1" spans="1:20">
      <c r="A1120" s="202" t="s">
        <v>785</v>
      </c>
      <c r="B1120" s="203"/>
      <c r="C1120" s="220" t="s">
        <v>786</v>
      </c>
      <c r="D1120" s="205" t="s">
        <v>319</v>
      </c>
      <c r="E1120" s="206">
        <v>2</v>
      </c>
      <c r="F1120" s="221"/>
      <c r="G1120" s="222"/>
      <c r="Q1120" s="8">
        <f t="shared" si="72"/>
        <v>1</v>
      </c>
      <c r="R1120" s="8">
        <f t="shared" si="73"/>
        <v>1</v>
      </c>
      <c r="S1120" s="8">
        <f t="shared" si="74"/>
        <v>1</v>
      </c>
      <c r="T1120" s="8">
        <f t="shared" si="75"/>
        <v>3</v>
      </c>
    </row>
    <row r="1121" customHeight="1" spans="1:20">
      <c r="A1121" s="202"/>
      <c r="B1121" s="203"/>
      <c r="C1121" s="220"/>
      <c r="D1121" s="205"/>
      <c r="E1121" s="206"/>
      <c r="F1121" s="221"/>
      <c r="G1121" s="222"/>
      <c r="Q1121" s="8">
        <f t="shared" si="72"/>
        <v>1</v>
      </c>
      <c r="R1121" s="8">
        <f t="shared" si="73"/>
        <v>1</v>
      </c>
      <c r="S1121" s="8">
        <f t="shared" si="74"/>
        <v>1</v>
      </c>
      <c r="T1121" s="8">
        <f t="shared" si="75"/>
        <v>3</v>
      </c>
    </row>
    <row r="1122" customHeight="1" spans="1:20">
      <c r="A1122" s="202" t="s">
        <v>787</v>
      </c>
      <c r="B1122" s="203"/>
      <c r="C1122" s="220" t="s">
        <v>788</v>
      </c>
      <c r="D1122" s="205" t="s">
        <v>319</v>
      </c>
      <c r="E1122" s="206">
        <v>1</v>
      </c>
      <c r="F1122" s="221"/>
      <c r="G1122" s="222"/>
      <c r="Q1122" s="8">
        <f t="shared" si="72"/>
        <v>1</v>
      </c>
      <c r="R1122" s="8">
        <f t="shared" si="73"/>
        <v>1</v>
      </c>
      <c r="S1122" s="8">
        <f t="shared" si="74"/>
        <v>1</v>
      </c>
      <c r="T1122" s="8">
        <f t="shared" si="75"/>
        <v>3</v>
      </c>
    </row>
    <row r="1123" customHeight="1" spans="1:20">
      <c r="A1123" s="202"/>
      <c r="B1123" s="203"/>
      <c r="C1123" s="220"/>
      <c r="D1123" s="205"/>
      <c r="E1123" s="206"/>
      <c r="F1123" s="221"/>
      <c r="G1123" s="222"/>
      <c r="Q1123" s="8">
        <f t="shared" si="72"/>
        <v>1</v>
      </c>
      <c r="R1123" s="8">
        <f t="shared" si="73"/>
        <v>1</v>
      </c>
      <c r="S1123" s="8">
        <f t="shared" si="74"/>
        <v>1</v>
      </c>
      <c r="T1123" s="8">
        <f t="shared" si="75"/>
        <v>3</v>
      </c>
    </row>
    <row r="1124" customHeight="1" spans="1:20">
      <c r="A1124" s="202" t="s">
        <v>789</v>
      </c>
      <c r="B1124" s="203"/>
      <c r="C1124" s="220" t="s">
        <v>790</v>
      </c>
      <c r="D1124" s="205" t="s">
        <v>319</v>
      </c>
      <c r="E1124" s="206">
        <v>2</v>
      </c>
      <c r="F1124" s="221"/>
      <c r="G1124" s="222"/>
      <c r="Q1124" s="8">
        <f t="shared" si="72"/>
        <v>1</v>
      </c>
      <c r="R1124" s="8">
        <f t="shared" si="73"/>
        <v>1</v>
      </c>
      <c r="S1124" s="8">
        <f t="shared" si="74"/>
        <v>1</v>
      </c>
      <c r="T1124" s="8">
        <f t="shared" si="75"/>
        <v>3</v>
      </c>
    </row>
    <row r="1125" customHeight="1" spans="1:20">
      <c r="A1125" s="202"/>
      <c r="B1125" s="203"/>
      <c r="C1125" s="220"/>
      <c r="D1125" s="8"/>
      <c r="E1125" s="206"/>
      <c r="F1125" s="221"/>
      <c r="G1125" s="222"/>
      <c r="Q1125" s="8">
        <f t="shared" si="72"/>
        <v>1</v>
      </c>
      <c r="R1125" s="8">
        <f t="shared" si="73"/>
        <v>1</v>
      </c>
      <c r="S1125" s="8">
        <f t="shared" si="74"/>
        <v>1</v>
      </c>
      <c r="T1125" s="8">
        <f t="shared" si="75"/>
        <v>3</v>
      </c>
    </row>
    <row r="1126" ht="26.4" customHeight="1" spans="1:20">
      <c r="A1126" s="202" t="s">
        <v>791</v>
      </c>
      <c r="B1126" s="203"/>
      <c r="C1126" s="220" t="s">
        <v>792</v>
      </c>
      <c r="D1126" s="205" t="s">
        <v>319</v>
      </c>
      <c r="E1126" s="206">
        <v>1</v>
      </c>
      <c r="F1126" s="221"/>
      <c r="G1126" s="222"/>
      <c r="Q1126" s="8">
        <f t="shared" si="72"/>
        <v>1</v>
      </c>
      <c r="R1126" s="8">
        <f t="shared" si="73"/>
        <v>1</v>
      </c>
      <c r="S1126" s="8">
        <f t="shared" si="74"/>
        <v>1</v>
      </c>
      <c r="T1126" s="8">
        <f t="shared" si="75"/>
        <v>3</v>
      </c>
    </row>
    <row r="1127" ht="26.4" customHeight="1" spans="1:7">
      <c r="A1127" s="221"/>
      <c r="B1127" s="221"/>
      <c r="C1127" s="221"/>
      <c r="D1127" s="221"/>
      <c r="E1127" s="221"/>
      <c r="F1127" s="221"/>
      <c r="G1127" s="222"/>
    </row>
    <row r="1128" ht="13.8" customHeight="1" spans="1:20">
      <c r="A1128" s="53" t="s">
        <v>100</v>
      </c>
      <c r="B1128" s="54"/>
      <c r="C1128" s="54"/>
      <c r="D1128" s="55"/>
      <c r="E1128" s="56"/>
      <c r="F1128" s="57"/>
      <c r="G1128" s="58"/>
      <c r="Q1128" s="8">
        <f t="shared" si="72"/>
        <v>1</v>
      </c>
      <c r="R1128" s="8">
        <f t="shared" si="73"/>
        <v>1</v>
      </c>
      <c r="S1128" s="8">
        <f t="shared" si="74"/>
        <v>1</v>
      </c>
      <c r="T1128" s="8">
        <f t="shared" si="75"/>
        <v>3</v>
      </c>
    </row>
    <row r="1129" ht="13.8" customHeight="1" spans="1:20">
      <c r="A1129" s="13" t="s">
        <v>2</v>
      </c>
      <c r="B1129" s="14" t="s">
        <v>3</v>
      </c>
      <c r="C1129" s="15" t="s">
        <v>4</v>
      </c>
      <c r="D1129" s="15" t="s">
        <v>5</v>
      </c>
      <c r="E1129" s="16" t="s">
        <v>6</v>
      </c>
      <c r="F1129" s="17" t="s">
        <v>7</v>
      </c>
      <c r="G1129" s="18" t="s">
        <v>8</v>
      </c>
      <c r="Q1129" s="8">
        <f t="shared" si="72"/>
        <v>1</v>
      </c>
      <c r="R1129" s="8">
        <f t="shared" si="73"/>
        <v>1</v>
      </c>
      <c r="S1129" s="8">
        <f t="shared" si="74"/>
        <v>1</v>
      </c>
      <c r="T1129" s="8">
        <f t="shared" si="75"/>
        <v>3</v>
      </c>
    </row>
    <row r="1130" ht="13.8" customHeight="1" spans="1:20">
      <c r="A1130" s="59"/>
      <c r="B1130" s="60"/>
      <c r="C1130" s="61" t="s">
        <v>101</v>
      </c>
      <c r="D1130" s="55"/>
      <c r="E1130" s="56"/>
      <c r="F1130" s="62"/>
      <c r="G1130" s="63"/>
      <c r="Q1130" s="8">
        <f t="shared" si="72"/>
        <v>1</v>
      </c>
      <c r="R1130" s="8">
        <f t="shared" si="73"/>
        <v>1</v>
      </c>
      <c r="S1130" s="8">
        <f t="shared" si="74"/>
        <v>1</v>
      </c>
      <c r="T1130" s="8">
        <f t="shared" si="75"/>
        <v>3</v>
      </c>
    </row>
    <row r="1131" customHeight="1" spans="1:20">
      <c r="A1131" s="202"/>
      <c r="B1131" s="203"/>
      <c r="C1131" s="220"/>
      <c r="D1131" s="205"/>
      <c r="E1131" s="206"/>
      <c r="F1131" s="221"/>
      <c r="G1131" s="222"/>
      <c r="Q1131" s="8">
        <f t="shared" si="72"/>
        <v>1</v>
      </c>
      <c r="R1131" s="8">
        <f t="shared" si="73"/>
        <v>1</v>
      </c>
      <c r="S1131" s="8">
        <f t="shared" si="74"/>
        <v>1</v>
      </c>
      <c r="T1131" s="8">
        <f t="shared" si="75"/>
        <v>3</v>
      </c>
    </row>
    <row r="1132" customHeight="1" spans="1:20">
      <c r="A1132" s="202" t="s">
        <v>793</v>
      </c>
      <c r="B1132" s="203"/>
      <c r="C1132" s="220" t="s">
        <v>794</v>
      </c>
      <c r="D1132" s="205" t="s">
        <v>319</v>
      </c>
      <c r="E1132" s="206">
        <v>1</v>
      </c>
      <c r="F1132" s="221"/>
      <c r="G1132" s="222"/>
      <c r="Q1132" s="8">
        <f t="shared" si="72"/>
        <v>1</v>
      </c>
      <c r="R1132" s="8">
        <f t="shared" si="73"/>
        <v>1</v>
      </c>
      <c r="S1132" s="8">
        <f t="shared" si="74"/>
        <v>1</v>
      </c>
      <c r="T1132" s="8">
        <f t="shared" si="75"/>
        <v>3</v>
      </c>
    </row>
    <row r="1133" customHeight="1" spans="1:20">
      <c r="A1133" s="202"/>
      <c r="B1133" s="203"/>
      <c r="C1133" s="220"/>
      <c r="D1133" s="205"/>
      <c r="E1133" s="206"/>
      <c r="F1133" s="221"/>
      <c r="G1133" s="222"/>
      <c r="Q1133" s="8">
        <f t="shared" si="72"/>
        <v>1</v>
      </c>
      <c r="R1133" s="8">
        <f t="shared" si="73"/>
        <v>1</v>
      </c>
      <c r="S1133" s="8">
        <f t="shared" si="74"/>
        <v>1</v>
      </c>
      <c r="T1133" s="8">
        <f t="shared" si="75"/>
        <v>3</v>
      </c>
    </row>
    <row r="1134" ht="26.4" customHeight="1" spans="1:20">
      <c r="A1134" s="202" t="s">
        <v>795</v>
      </c>
      <c r="B1134" s="203"/>
      <c r="C1134" s="220" t="s">
        <v>796</v>
      </c>
      <c r="D1134" s="205" t="s">
        <v>319</v>
      </c>
      <c r="E1134" s="206">
        <v>1</v>
      </c>
      <c r="F1134" s="221"/>
      <c r="G1134" s="222"/>
      <c r="Q1134" s="8">
        <f t="shared" si="72"/>
        <v>1</v>
      </c>
      <c r="R1134" s="8">
        <f t="shared" si="73"/>
        <v>1</v>
      </c>
      <c r="S1134" s="8">
        <f t="shared" si="74"/>
        <v>1</v>
      </c>
      <c r="T1134" s="8">
        <f t="shared" si="75"/>
        <v>3</v>
      </c>
    </row>
    <row r="1135" customHeight="1" spans="1:20">
      <c r="A1135" s="202"/>
      <c r="B1135" s="203"/>
      <c r="C1135" s="220"/>
      <c r="D1135" s="205"/>
      <c r="E1135" s="206"/>
      <c r="F1135" s="221"/>
      <c r="G1135" s="222"/>
      <c r="Q1135" s="8">
        <f t="shared" si="72"/>
        <v>1</v>
      </c>
      <c r="R1135" s="8">
        <f t="shared" si="73"/>
        <v>1</v>
      </c>
      <c r="S1135" s="8">
        <f t="shared" si="74"/>
        <v>1</v>
      </c>
      <c r="T1135" s="8">
        <f t="shared" si="75"/>
        <v>3</v>
      </c>
    </row>
    <row r="1136" customHeight="1" spans="1:20">
      <c r="A1136" s="202" t="s">
        <v>797</v>
      </c>
      <c r="B1136" s="203"/>
      <c r="C1136" s="220" t="s">
        <v>798</v>
      </c>
      <c r="D1136" s="205" t="s">
        <v>319</v>
      </c>
      <c r="E1136" s="206">
        <v>1</v>
      </c>
      <c r="F1136" s="221"/>
      <c r="G1136" s="222"/>
      <c r="Q1136" s="8">
        <f t="shared" si="72"/>
        <v>1</v>
      </c>
      <c r="R1136" s="8">
        <f t="shared" si="73"/>
        <v>1</v>
      </c>
      <c r="S1136" s="8">
        <f t="shared" si="74"/>
        <v>1</v>
      </c>
      <c r="T1136" s="8">
        <f t="shared" si="75"/>
        <v>3</v>
      </c>
    </row>
    <row r="1137" customHeight="1" spans="1:20">
      <c r="A1137" s="202"/>
      <c r="B1137" s="203"/>
      <c r="C1137" s="220"/>
      <c r="D1137" s="205"/>
      <c r="E1137" s="206"/>
      <c r="F1137" s="221"/>
      <c r="G1137" s="222"/>
      <c r="Q1137" s="8">
        <f t="shared" si="72"/>
        <v>1</v>
      </c>
      <c r="R1137" s="8">
        <f t="shared" si="73"/>
        <v>1</v>
      </c>
      <c r="S1137" s="8">
        <f t="shared" si="74"/>
        <v>1</v>
      </c>
      <c r="T1137" s="8">
        <f t="shared" si="75"/>
        <v>3</v>
      </c>
    </row>
    <row r="1138" customHeight="1" spans="1:20">
      <c r="A1138" s="202" t="s">
        <v>799</v>
      </c>
      <c r="B1138" s="203"/>
      <c r="C1138" s="220" t="s">
        <v>800</v>
      </c>
      <c r="D1138" s="205" t="s">
        <v>319</v>
      </c>
      <c r="E1138" s="206">
        <v>1</v>
      </c>
      <c r="F1138" s="221"/>
      <c r="G1138" s="222"/>
      <c r="Q1138" s="8">
        <f t="shared" si="72"/>
        <v>1</v>
      </c>
      <c r="R1138" s="8">
        <f t="shared" si="73"/>
        <v>1</v>
      </c>
      <c r="S1138" s="8">
        <f t="shared" si="74"/>
        <v>1</v>
      </c>
      <c r="T1138" s="8">
        <f t="shared" si="75"/>
        <v>3</v>
      </c>
    </row>
    <row r="1139" customHeight="1" spans="1:20">
      <c r="A1139" s="202"/>
      <c r="B1139" s="203"/>
      <c r="C1139" s="220"/>
      <c r="D1139" s="205"/>
      <c r="E1139" s="206"/>
      <c r="F1139" s="221"/>
      <c r="G1139" s="222"/>
      <c r="Q1139" s="8">
        <f t="shared" si="72"/>
        <v>1</v>
      </c>
      <c r="R1139" s="8">
        <f t="shared" si="73"/>
        <v>1</v>
      </c>
      <c r="S1139" s="8">
        <f t="shared" si="74"/>
        <v>1</v>
      </c>
      <c r="T1139" s="8">
        <f t="shared" si="75"/>
        <v>3</v>
      </c>
    </row>
    <row r="1140" customHeight="1" spans="1:20">
      <c r="A1140" s="202" t="s">
        <v>801</v>
      </c>
      <c r="B1140" s="203"/>
      <c r="C1140" s="220" t="s">
        <v>802</v>
      </c>
      <c r="D1140" s="205" t="s">
        <v>319</v>
      </c>
      <c r="E1140" s="206">
        <v>2</v>
      </c>
      <c r="F1140" s="221"/>
      <c r="G1140" s="222"/>
      <c r="Q1140" s="8">
        <f t="shared" si="72"/>
        <v>1</v>
      </c>
      <c r="R1140" s="8">
        <f t="shared" si="73"/>
        <v>1</v>
      </c>
      <c r="S1140" s="8">
        <f t="shared" si="74"/>
        <v>1</v>
      </c>
      <c r="T1140" s="8">
        <f t="shared" si="75"/>
        <v>3</v>
      </c>
    </row>
    <row r="1141" customHeight="1" spans="1:20">
      <c r="A1141" s="202"/>
      <c r="B1141" s="203"/>
      <c r="C1141" s="220"/>
      <c r="D1141" s="205"/>
      <c r="E1141" s="206"/>
      <c r="F1141" s="221"/>
      <c r="G1141" s="222"/>
      <c r="Q1141" s="8">
        <f t="shared" si="72"/>
        <v>1</v>
      </c>
      <c r="R1141" s="8">
        <f t="shared" si="73"/>
        <v>1</v>
      </c>
      <c r="S1141" s="8">
        <f t="shared" si="74"/>
        <v>1</v>
      </c>
      <c r="T1141" s="8">
        <f t="shared" si="75"/>
        <v>3</v>
      </c>
    </row>
    <row r="1142" customHeight="1" spans="1:20">
      <c r="A1142" s="202" t="s">
        <v>803</v>
      </c>
      <c r="B1142" s="203"/>
      <c r="C1142" s="220" t="s">
        <v>804</v>
      </c>
      <c r="D1142" s="205" t="s">
        <v>319</v>
      </c>
      <c r="E1142" s="206">
        <v>1</v>
      </c>
      <c r="F1142" s="221"/>
      <c r="G1142" s="222"/>
      <c r="Q1142" s="8">
        <f t="shared" si="72"/>
        <v>1</v>
      </c>
      <c r="R1142" s="8">
        <f t="shared" si="73"/>
        <v>1</v>
      </c>
      <c r="S1142" s="8">
        <f t="shared" si="74"/>
        <v>1</v>
      </c>
      <c r="T1142" s="8">
        <f t="shared" si="75"/>
        <v>3</v>
      </c>
    </row>
    <row r="1143" customHeight="1" spans="1:20">
      <c r="A1143" s="202"/>
      <c r="B1143" s="203"/>
      <c r="C1143" s="220"/>
      <c r="D1143" s="205"/>
      <c r="E1143" s="206"/>
      <c r="F1143" s="221"/>
      <c r="G1143" s="222"/>
      <c r="Q1143" s="8">
        <f t="shared" si="72"/>
        <v>1</v>
      </c>
      <c r="R1143" s="8">
        <f t="shared" si="73"/>
        <v>1</v>
      </c>
      <c r="S1143" s="8">
        <f t="shared" si="74"/>
        <v>1</v>
      </c>
      <c r="T1143" s="8">
        <f t="shared" si="75"/>
        <v>3</v>
      </c>
    </row>
    <row r="1144" customHeight="1" spans="1:20">
      <c r="A1144" s="202" t="s">
        <v>805</v>
      </c>
      <c r="B1144" s="203"/>
      <c r="C1144" s="220" t="s">
        <v>806</v>
      </c>
      <c r="D1144" s="205" t="s">
        <v>319</v>
      </c>
      <c r="E1144" s="206">
        <v>2</v>
      </c>
      <c r="F1144" s="221"/>
      <c r="G1144" s="222"/>
      <c r="Q1144" s="8">
        <f t="shared" si="72"/>
        <v>1</v>
      </c>
      <c r="R1144" s="8">
        <f t="shared" si="73"/>
        <v>1</v>
      </c>
      <c r="S1144" s="8">
        <f t="shared" si="74"/>
        <v>1</v>
      </c>
      <c r="T1144" s="8">
        <f t="shared" si="75"/>
        <v>3</v>
      </c>
    </row>
    <row r="1145" customHeight="1" spans="1:20">
      <c r="A1145" s="202"/>
      <c r="B1145" s="203"/>
      <c r="C1145" s="220"/>
      <c r="D1145" s="205"/>
      <c r="E1145" s="206"/>
      <c r="F1145" s="221"/>
      <c r="G1145" s="222"/>
      <c r="Q1145" s="8">
        <f t="shared" si="72"/>
        <v>1</v>
      </c>
      <c r="R1145" s="8">
        <f t="shared" si="73"/>
        <v>1</v>
      </c>
      <c r="S1145" s="8">
        <f t="shared" si="74"/>
        <v>1</v>
      </c>
      <c r="T1145" s="8">
        <f t="shared" si="75"/>
        <v>3</v>
      </c>
    </row>
    <row r="1146" ht="39.6" customHeight="1" spans="1:20">
      <c r="A1146" s="202" t="s">
        <v>807</v>
      </c>
      <c r="B1146" s="203"/>
      <c r="C1146" s="224" t="s">
        <v>808</v>
      </c>
      <c r="D1146" s="205"/>
      <c r="E1146" s="206"/>
      <c r="F1146" s="221"/>
      <c r="G1146" s="222"/>
      <c r="Q1146" s="8">
        <f t="shared" si="72"/>
        <v>1</v>
      </c>
      <c r="R1146" s="8">
        <f t="shared" si="73"/>
        <v>1</v>
      </c>
      <c r="S1146" s="8">
        <f t="shared" si="74"/>
        <v>1</v>
      </c>
      <c r="T1146" s="8">
        <f t="shared" si="75"/>
        <v>3</v>
      </c>
    </row>
    <row r="1147" customHeight="1" spans="1:20">
      <c r="A1147" s="202"/>
      <c r="B1147" s="203"/>
      <c r="C1147" s="220"/>
      <c r="D1147" s="205"/>
      <c r="E1147" s="206"/>
      <c r="F1147" s="221"/>
      <c r="G1147" s="222"/>
      <c r="Q1147" s="8">
        <f t="shared" si="72"/>
        <v>1</v>
      </c>
      <c r="R1147" s="8">
        <f t="shared" si="73"/>
        <v>1</v>
      </c>
      <c r="S1147" s="8">
        <f t="shared" si="74"/>
        <v>1</v>
      </c>
      <c r="T1147" s="8">
        <f t="shared" si="75"/>
        <v>3</v>
      </c>
    </row>
    <row r="1148" customHeight="1" spans="1:20">
      <c r="A1148" s="202" t="s">
        <v>809</v>
      </c>
      <c r="B1148" s="203"/>
      <c r="C1148" s="220" t="s">
        <v>810</v>
      </c>
      <c r="D1148" s="205" t="s">
        <v>319</v>
      </c>
      <c r="E1148" s="206">
        <v>1</v>
      </c>
      <c r="F1148" s="221"/>
      <c r="G1148" s="222"/>
      <c r="Q1148" s="8">
        <f t="shared" si="72"/>
        <v>1</v>
      </c>
      <c r="R1148" s="8">
        <f t="shared" si="73"/>
        <v>1</v>
      </c>
      <c r="S1148" s="8">
        <f t="shared" si="74"/>
        <v>1</v>
      </c>
      <c r="T1148" s="8">
        <f t="shared" si="75"/>
        <v>3</v>
      </c>
    </row>
    <row r="1149" customHeight="1" spans="1:20">
      <c r="A1149" s="202"/>
      <c r="B1149" s="203"/>
      <c r="C1149" s="220"/>
      <c r="D1149" s="205"/>
      <c r="E1149" s="206"/>
      <c r="F1149" s="221"/>
      <c r="G1149" s="222"/>
      <c r="Q1149" s="8">
        <f t="shared" si="72"/>
        <v>1</v>
      </c>
      <c r="R1149" s="8">
        <f t="shared" si="73"/>
        <v>1</v>
      </c>
      <c r="S1149" s="8">
        <f t="shared" si="74"/>
        <v>1</v>
      </c>
      <c r="T1149" s="8">
        <f t="shared" si="75"/>
        <v>3</v>
      </c>
    </row>
    <row r="1150" customHeight="1" spans="1:20">
      <c r="A1150" s="202" t="s">
        <v>811</v>
      </c>
      <c r="B1150" s="203"/>
      <c r="C1150" s="220" t="s">
        <v>812</v>
      </c>
      <c r="D1150" s="205" t="s">
        <v>319</v>
      </c>
      <c r="E1150" s="206">
        <v>1</v>
      </c>
      <c r="F1150" s="221"/>
      <c r="G1150" s="222"/>
      <c r="Q1150" s="8">
        <f t="shared" si="72"/>
        <v>1</v>
      </c>
      <c r="R1150" s="8">
        <f t="shared" si="73"/>
        <v>1</v>
      </c>
      <c r="S1150" s="8">
        <f t="shared" si="74"/>
        <v>1</v>
      </c>
      <c r="T1150" s="8">
        <f t="shared" si="75"/>
        <v>3</v>
      </c>
    </row>
    <row r="1151" customHeight="1" spans="1:20">
      <c r="A1151" s="202"/>
      <c r="B1151" s="203"/>
      <c r="C1151" s="220"/>
      <c r="D1151" s="205"/>
      <c r="E1151" s="206"/>
      <c r="F1151" s="221"/>
      <c r="G1151" s="222"/>
      <c r="Q1151" s="8">
        <f t="shared" si="72"/>
        <v>1</v>
      </c>
      <c r="R1151" s="8">
        <f t="shared" si="73"/>
        <v>1</v>
      </c>
      <c r="S1151" s="8">
        <f t="shared" si="74"/>
        <v>1</v>
      </c>
      <c r="T1151" s="8">
        <f t="shared" si="75"/>
        <v>3</v>
      </c>
    </row>
    <row r="1152" customHeight="1" spans="1:20">
      <c r="A1152" s="202" t="s">
        <v>813</v>
      </c>
      <c r="B1152" s="203"/>
      <c r="C1152" s="220" t="s">
        <v>814</v>
      </c>
      <c r="D1152" s="205" t="s">
        <v>319</v>
      </c>
      <c r="E1152" s="206">
        <v>2</v>
      </c>
      <c r="F1152" s="221"/>
      <c r="G1152" s="222"/>
      <c r="Q1152" s="8">
        <f t="shared" si="72"/>
        <v>1</v>
      </c>
      <c r="R1152" s="8">
        <f t="shared" si="73"/>
        <v>1</v>
      </c>
      <c r="S1152" s="8">
        <f t="shared" si="74"/>
        <v>1</v>
      </c>
      <c r="T1152" s="8">
        <f t="shared" si="75"/>
        <v>3</v>
      </c>
    </row>
    <row r="1153" customHeight="1" spans="1:20">
      <c r="A1153" s="202"/>
      <c r="B1153" s="203"/>
      <c r="C1153" s="220"/>
      <c r="D1153" s="205"/>
      <c r="E1153" s="206"/>
      <c r="F1153" s="221"/>
      <c r="G1153" s="222"/>
      <c r="Q1153" s="8">
        <f t="shared" si="72"/>
        <v>1</v>
      </c>
      <c r="R1153" s="8">
        <f t="shared" si="73"/>
        <v>1</v>
      </c>
      <c r="S1153" s="8">
        <f t="shared" si="74"/>
        <v>1</v>
      </c>
      <c r="T1153" s="8">
        <f t="shared" si="75"/>
        <v>3</v>
      </c>
    </row>
    <row r="1154" customHeight="1" spans="1:20">
      <c r="A1154" s="202" t="s">
        <v>815</v>
      </c>
      <c r="B1154" s="203"/>
      <c r="C1154" s="220" t="s">
        <v>816</v>
      </c>
      <c r="D1154" s="205" t="s">
        <v>319</v>
      </c>
      <c r="E1154" s="206">
        <v>1</v>
      </c>
      <c r="F1154" s="221"/>
      <c r="G1154" s="222"/>
      <c r="Q1154" s="8">
        <f t="shared" si="72"/>
        <v>1</v>
      </c>
      <c r="R1154" s="8">
        <f t="shared" si="73"/>
        <v>1</v>
      </c>
      <c r="S1154" s="8">
        <f t="shared" si="74"/>
        <v>1</v>
      </c>
      <c r="T1154" s="8">
        <f t="shared" si="75"/>
        <v>3</v>
      </c>
    </row>
    <row r="1155" customHeight="1" spans="1:20">
      <c r="A1155" s="202"/>
      <c r="B1155" s="203"/>
      <c r="C1155" s="220"/>
      <c r="D1155" s="205"/>
      <c r="E1155" s="206"/>
      <c r="F1155" s="221"/>
      <c r="G1155" s="222"/>
      <c r="Q1155" s="8">
        <f t="shared" si="72"/>
        <v>1</v>
      </c>
      <c r="R1155" s="8">
        <f t="shared" si="73"/>
        <v>1</v>
      </c>
      <c r="S1155" s="8">
        <f t="shared" si="74"/>
        <v>1</v>
      </c>
      <c r="T1155" s="8">
        <f t="shared" si="75"/>
        <v>3</v>
      </c>
    </row>
    <row r="1156" customHeight="1" spans="1:20">
      <c r="A1156" s="202" t="s">
        <v>817</v>
      </c>
      <c r="B1156" s="203"/>
      <c r="C1156" s="220" t="s">
        <v>818</v>
      </c>
      <c r="D1156" s="205" t="s">
        <v>319</v>
      </c>
      <c r="E1156" s="206">
        <v>2</v>
      </c>
      <c r="F1156" s="221"/>
      <c r="G1156" s="222"/>
      <c r="Q1156" s="8">
        <f t="shared" si="72"/>
        <v>1</v>
      </c>
      <c r="R1156" s="8">
        <f t="shared" si="73"/>
        <v>1</v>
      </c>
      <c r="S1156" s="8">
        <f t="shared" si="74"/>
        <v>1</v>
      </c>
      <c r="T1156" s="8">
        <f t="shared" si="75"/>
        <v>3</v>
      </c>
    </row>
    <row r="1157" customHeight="1" spans="1:20">
      <c r="A1157" s="202"/>
      <c r="B1157" s="203"/>
      <c r="C1157" s="220"/>
      <c r="D1157" s="205"/>
      <c r="E1157" s="206"/>
      <c r="F1157" s="221"/>
      <c r="G1157" s="222"/>
      <c r="Q1157" s="8">
        <f t="shared" si="72"/>
        <v>1</v>
      </c>
      <c r="R1157" s="8">
        <f t="shared" si="73"/>
        <v>1</v>
      </c>
      <c r="S1157" s="8">
        <f t="shared" si="74"/>
        <v>1</v>
      </c>
      <c r="T1157" s="8">
        <f t="shared" si="75"/>
        <v>3</v>
      </c>
    </row>
    <row r="1158" customHeight="1" spans="1:20">
      <c r="A1158" s="202" t="s">
        <v>819</v>
      </c>
      <c r="B1158" s="203"/>
      <c r="C1158" s="220" t="s">
        <v>820</v>
      </c>
      <c r="D1158" s="205" t="s">
        <v>319</v>
      </c>
      <c r="E1158" s="206">
        <v>3</v>
      </c>
      <c r="F1158" s="221"/>
      <c r="G1158" s="222"/>
      <c r="Q1158" s="8">
        <f t="shared" si="72"/>
        <v>1</v>
      </c>
      <c r="R1158" s="8">
        <f t="shared" si="73"/>
        <v>1</v>
      </c>
      <c r="S1158" s="8">
        <f t="shared" si="74"/>
        <v>1</v>
      </c>
      <c r="T1158" s="8">
        <f t="shared" si="75"/>
        <v>3</v>
      </c>
    </row>
    <row r="1159" customHeight="1" spans="1:20">
      <c r="A1159" s="202"/>
      <c r="B1159" s="203"/>
      <c r="C1159" s="220"/>
      <c r="D1159" s="205"/>
      <c r="E1159" s="206"/>
      <c r="F1159" s="221"/>
      <c r="G1159" s="222"/>
      <c r="Q1159" s="8">
        <f t="shared" si="72"/>
        <v>1</v>
      </c>
      <c r="R1159" s="8">
        <f t="shared" si="73"/>
        <v>1</v>
      </c>
      <c r="S1159" s="8">
        <f t="shared" si="74"/>
        <v>1</v>
      </c>
      <c r="T1159" s="8">
        <f t="shared" si="75"/>
        <v>3</v>
      </c>
    </row>
    <row r="1160" customHeight="1" spans="1:20">
      <c r="A1160" s="202" t="s">
        <v>821</v>
      </c>
      <c r="B1160" s="203"/>
      <c r="C1160" s="220" t="s">
        <v>822</v>
      </c>
      <c r="D1160" s="205" t="s">
        <v>319</v>
      </c>
      <c r="E1160" s="206">
        <v>1</v>
      </c>
      <c r="F1160" s="221"/>
      <c r="G1160" s="222"/>
      <c r="Q1160" s="8">
        <f t="shared" si="72"/>
        <v>1</v>
      </c>
      <c r="R1160" s="8">
        <f t="shared" si="73"/>
        <v>1</v>
      </c>
      <c r="S1160" s="8">
        <f t="shared" si="74"/>
        <v>1</v>
      </c>
      <c r="T1160" s="8">
        <f t="shared" si="75"/>
        <v>3</v>
      </c>
    </row>
    <row r="1161" customHeight="1" spans="1:20">
      <c r="A1161" s="202"/>
      <c r="B1161" s="203"/>
      <c r="C1161" s="220"/>
      <c r="D1161" s="205"/>
      <c r="E1161" s="206"/>
      <c r="F1161" s="221"/>
      <c r="G1161" s="222"/>
      <c r="Q1161" s="8">
        <f t="shared" si="72"/>
        <v>1</v>
      </c>
      <c r="R1161" s="8">
        <f t="shared" si="73"/>
        <v>1</v>
      </c>
      <c r="S1161" s="8">
        <f t="shared" si="74"/>
        <v>1</v>
      </c>
      <c r="T1161" s="8">
        <f t="shared" si="75"/>
        <v>3</v>
      </c>
    </row>
    <row r="1162" customHeight="1" spans="1:20">
      <c r="A1162" s="202" t="s">
        <v>823</v>
      </c>
      <c r="B1162" s="203"/>
      <c r="C1162" s="220" t="s">
        <v>824</v>
      </c>
      <c r="D1162" s="205" t="s">
        <v>319</v>
      </c>
      <c r="E1162" s="206">
        <v>1</v>
      </c>
      <c r="F1162" s="221"/>
      <c r="G1162" s="222"/>
      <c r="Q1162" s="8">
        <f t="shared" si="72"/>
        <v>1</v>
      </c>
      <c r="R1162" s="8">
        <f t="shared" si="73"/>
        <v>1</v>
      </c>
      <c r="S1162" s="8">
        <f t="shared" si="74"/>
        <v>1</v>
      </c>
      <c r="T1162" s="8">
        <f t="shared" si="75"/>
        <v>3</v>
      </c>
    </row>
    <row r="1163" customHeight="1" spans="1:20">
      <c r="A1163" s="202"/>
      <c r="B1163" s="203"/>
      <c r="C1163" s="220"/>
      <c r="D1163" s="205"/>
      <c r="E1163" s="206"/>
      <c r="F1163" s="221"/>
      <c r="G1163" s="222"/>
      <c r="Q1163" s="8">
        <f t="shared" si="72"/>
        <v>1</v>
      </c>
      <c r="R1163" s="8">
        <f t="shared" si="73"/>
        <v>1</v>
      </c>
      <c r="S1163" s="8">
        <f t="shared" si="74"/>
        <v>1</v>
      </c>
      <c r="T1163" s="8">
        <f t="shared" si="75"/>
        <v>3</v>
      </c>
    </row>
    <row r="1164" customHeight="1" spans="1:20">
      <c r="A1164" s="202" t="s">
        <v>825</v>
      </c>
      <c r="B1164" s="203"/>
      <c r="C1164" s="220" t="s">
        <v>826</v>
      </c>
      <c r="D1164" s="205" t="s">
        <v>319</v>
      </c>
      <c r="E1164" s="206">
        <v>1</v>
      </c>
      <c r="F1164" s="221"/>
      <c r="G1164" s="222"/>
      <c r="Q1164" s="8">
        <f t="shared" si="72"/>
        <v>1</v>
      </c>
      <c r="R1164" s="8">
        <f t="shared" si="73"/>
        <v>1</v>
      </c>
      <c r="S1164" s="8">
        <f t="shared" si="74"/>
        <v>1</v>
      </c>
      <c r="T1164" s="8">
        <f t="shared" si="75"/>
        <v>3</v>
      </c>
    </row>
    <row r="1165" customHeight="1" spans="1:20">
      <c r="A1165" s="202"/>
      <c r="B1165" s="203"/>
      <c r="C1165" s="220"/>
      <c r="D1165" s="205"/>
      <c r="E1165" s="206"/>
      <c r="F1165" s="221"/>
      <c r="G1165" s="222"/>
      <c r="Q1165" s="8">
        <f t="shared" si="72"/>
        <v>1</v>
      </c>
      <c r="R1165" s="8">
        <f t="shared" si="73"/>
        <v>1</v>
      </c>
      <c r="S1165" s="8">
        <f t="shared" si="74"/>
        <v>1</v>
      </c>
      <c r="T1165" s="8">
        <f t="shared" si="75"/>
        <v>3</v>
      </c>
    </row>
    <row r="1166" customHeight="1" spans="1:20">
      <c r="A1166" s="202" t="s">
        <v>827</v>
      </c>
      <c r="B1166" s="203"/>
      <c r="C1166" s="220" t="s">
        <v>828</v>
      </c>
      <c r="D1166" s="205" t="s">
        <v>319</v>
      </c>
      <c r="E1166" s="206">
        <v>1</v>
      </c>
      <c r="F1166" s="221"/>
      <c r="G1166" s="222"/>
      <c r="Q1166" s="8">
        <f t="shared" si="72"/>
        <v>1</v>
      </c>
      <c r="R1166" s="8">
        <f t="shared" si="73"/>
        <v>1</v>
      </c>
      <c r="S1166" s="8">
        <f t="shared" si="74"/>
        <v>1</v>
      </c>
      <c r="T1166" s="8">
        <f t="shared" si="75"/>
        <v>3</v>
      </c>
    </row>
    <row r="1167" customHeight="1" spans="1:20">
      <c r="A1167" s="202"/>
      <c r="B1167" s="203"/>
      <c r="C1167" s="220"/>
      <c r="D1167" s="205"/>
      <c r="E1167" s="206"/>
      <c r="F1167" s="221"/>
      <c r="G1167" s="222"/>
      <c r="Q1167" s="8">
        <f t="shared" si="72"/>
        <v>1</v>
      </c>
      <c r="R1167" s="8">
        <f t="shared" si="73"/>
        <v>1</v>
      </c>
      <c r="S1167" s="8">
        <f t="shared" si="74"/>
        <v>1</v>
      </c>
      <c r="T1167" s="8">
        <f t="shared" si="75"/>
        <v>3</v>
      </c>
    </row>
    <row r="1168" customHeight="1" spans="1:20">
      <c r="A1168" s="202" t="s">
        <v>829</v>
      </c>
      <c r="B1168" s="203"/>
      <c r="C1168" s="220" t="s">
        <v>830</v>
      </c>
      <c r="D1168" s="205" t="s">
        <v>319</v>
      </c>
      <c r="E1168" s="206">
        <v>2</v>
      </c>
      <c r="F1168" s="221"/>
      <c r="G1168" s="222"/>
      <c r="Q1168" s="8">
        <f t="shared" si="72"/>
        <v>1</v>
      </c>
      <c r="R1168" s="8">
        <f t="shared" si="73"/>
        <v>1</v>
      </c>
      <c r="S1168" s="8">
        <f t="shared" si="74"/>
        <v>1</v>
      </c>
      <c r="T1168" s="8">
        <f t="shared" si="75"/>
        <v>3</v>
      </c>
    </row>
    <row r="1169" customHeight="1" spans="1:20">
      <c r="A1169" s="202"/>
      <c r="B1169" s="203"/>
      <c r="C1169" s="220"/>
      <c r="D1169" s="205"/>
      <c r="E1169" s="206"/>
      <c r="F1169" s="221"/>
      <c r="G1169" s="222"/>
      <c r="Q1169" s="8">
        <f t="shared" si="72"/>
        <v>1</v>
      </c>
      <c r="R1169" s="8">
        <f t="shared" si="73"/>
        <v>1</v>
      </c>
      <c r="S1169" s="8">
        <f t="shared" si="74"/>
        <v>1</v>
      </c>
      <c r="T1169" s="8">
        <f t="shared" si="75"/>
        <v>3</v>
      </c>
    </row>
    <row r="1170" customHeight="1" spans="1:20">
      <c r="A1170" s="202" t="s">
        <v>831</v>
      </c>
      <c r="B1170" s="203"/>
      <c r="C1170" s="220" t="s">
        <v>832</v>
      </c>
      <c r="D1170" s="205" t="s">
        <v>319</v>
      </c>
      <c r="E1170" s="206">
        <v>2</v>
      </c>
      <c r="F1170" s="221"/>
      <c r="G1170" s="222"/>
      <c r="Q1170" s="8">
        <f t="shared" si="72"/>
        <v>1</v>
      </c>
      <c r="R1170" s="8">
        <f t="shared" si="73"/>
        <v>1</v>
      </c>
      <c r="S1170" s="8">
        <f t="shared" si="74"/>
        <v>1</v>
      </c>
      <c r="T1170" s="8">
        <f t="shared" si="75"/>
        <v>3</v>
      </c>
    </row>
    <row r="1171" customHeight="1" spans="1:20">
      <c r="A1171" s="202"/>
      <c r="B1171" s="203"/>
      <c r="C1171" s="220"/>
      <c r="D1171" s="205"/>
      <c r="E1171" s="206"/>
      <c r="F1171" s="221"/>
      <c r="G1171" s="222"/>
      <c r="Q1171" s="8">
        <f t="shared" si="72"/>
        <v>1</v>
      </c>
      <c r="R1171" s="8">
        <f t="shared" si="73"/>
        <v>1</v>
      </c>
      <c r="S1171" s="8">
        <f t="shared" si="74"/>
        <v>1</v>
      </c>
      <c r="T1171" s="8">
        <f t="shared" si="75"/>
        <v>3</v>
      </c>
    </row>
    <row r="1172" customHeight="1" spans="1:20">
      <c r="A1172" s="202" t="s">
        <v>833</v>
      </c>
      <c r="B1172" s="203"/>
      <c r="C1172" s="220" t="s">
        <v>834</v>
      </c>
      <c r="D1172" s="205" t="s">
        <v>319</v>
      </c>
      <c r="E1172" s="206">
        <v>2</v>
      </c>
      <c r="F1172" s="221"/>
      <c r="G1172" s="222"/>
      <c r="Q1172" s="8">
        <f t="shared" si="72"/>
        <v>1</v>
      </c>
      <c r="R1172" s="8">
        <f t="shared" si="73"/>
        <v>1</v>
      </c>
      <c r="S1172" s="8">
        <f t="shared" si="74"/>
        <v>1</v>
      </c>
      <c r="T1172" s="8">
        <f t="shared" si="75"/>
        <v>3</v>
      </c>
    </row>
    <row r="1173" customHeight="1" spans="1:20">
      <c r="A1173" s="202"/>
      <c r="B1173" s="203"/>
      <c r="C1173" s="220"/>
      <c r="D1173" s="205"/>
      <c r="E1173" s="206"/>
      <c r="F1173" s="221"/>
      <c r="G1173" s="222"/>
      <c r="Q1173" s="8">
        <f t="shared" si="72"/>
        <v>1</v>
      </c>
      <c r="R1173" s="8">
        <f t="shared" si="73"/>
        <v>1</v>
      </c>
      <c r="S1173" s="8">
        <f t="shared" si="74"/>
        <v>1</v>
      </c>
      <c r="T1173" s="8">
        <f t="shared" si="75"/>
        <v>3</v>
      </c>
    </row>
    <row r="1174" customHeight="1" spans="1:20">
      <c r="A1174" s="202" t="s">
        <v>835</v>
      </c>
      <c r="B1174" s="203"/>
      <c r="C1174" s="220" t="s">
        <v>836</v>
      </c>
      <c r="D1174" s="205" t="s">
        <v>319</v>
      </c>
      <c r="E1174" s="206">
        <v>3</v>
      </c>
      <c r="F1174" s="221"/>
      <c r="G1174" s="222"/>
      <c r="Q1174" s="8">
        <f t="shared" si="72"/>
        <v>1</v>
      </c>
      <c r="R1174" s="8">
        <f t="shared" si="73"/>
        <v>1</v>
      </c>
      <c r="S1174" s="8">
        <f t="shared" si="74"/>
        <v>1</v>
      </c>
      <c r="T1174" s="8">
        <f t="shared" si="75"/>
        <v>3</v>
      </c>
    </row>
    <row r="1175" customHeight="1" spans="1:20">
      <c r="A1175" s="202"/>
      <c r="B1175" s="203"/>
      <c r="C1175" s="220"/>
      <c r="D1175" s="205"/>
      <c r="E1175" s="206"/>
      <c r="F1175" s="221"/>
      <c r="G1175" s="222"/>
      <c r="Q1175" s="8">
        <f t="shared" ref="Q1175:Q1239" si="76">IF(K1175="No comment",0,1)</f>
        <v>1</v>
      </c>
      <c r="R1175" s="8">
        <f t="shared" ref="R1175:R1239" si="77">IF(L1175="No comment",0,1)</f>
        <v>1</v>
      </c>
      <c r="S1175" s="8">
        <f t="shared" ref="S1175:S1239" si="78">IF(M1175="No comment",0,1)</f>
        <v>1</v>
      </c>
      <c r="T1175" s="8">
        <f t="shared" ref="T1175:T1239" si="79">SUM(N1175:S1175)</f>
        <v>3</v>
      </c>
    </row>
    <row r="1176" customHeight="1" spans="1:20">
      <c r="A1176" s="202" t="s">
        <v>837</v>
      </c>
      <c r="B1176" s="203"/>
      <c r="C1176" s="220" t="s">
        <v>838</v>
      </c>
      <c r="D1176" s="205" t="s">
        <v>319</v>
      </c>
      <c r="E1176" s="206">
        <v>4</v>
      </c>
      <c r="F1176" s="221"/>
      <c r="G1176" s="222"/>
      <c r="Q1176" s="8">
        <f t="shared" si="76"/>
        <v>1</v>
      </c>
      <c r="R1176" s="8">
        <f t="shared" si="77"/>
        <v>1</v>
      </c>
      <c r="S1176" s="8">
        <f t="shared" si="78"/>
        <v>1</v>
      </c>
      <c r="T1176" s="8">
        <f t="shared" si="79"/>
        <v>3</v>
      </c>
    </row>
    <row r="1177" customHeight="1" spans="1:20">
      <c r="A1177" s="202"/>
      <c r="B1177" s="203"/>
      <c r="C1177" s="220"/>
      <c r="D1177" s="205"/>
      <c r="E1177" s="206"/>
      <c r="F1177" s="221"/>
      <c r="G1177" s="222"/>
      <c r="Q1177" s="8">
        <f t="shared" si="76"/>
        <v>1</v>
      </c>
      <c r="R1177" s="8">
        <f t="shared" si="77"/>
        <v>1</v>
      </c>
      <c r="S1177" s="8">
        <f t="shared" si="78"/>
        <v>1</v>
      </c>
      <c r="T1177" s="8">
        <f t="shared" si="79"/>
        <v>3</v>
      </c>
    </row>
    <row r="1178" customHeight="1" spans="1:20">
      <c r="A1178" s="202" t="s">
        <v>839</v>
      </c>
      <c r="B1178" s="203"/>
      <c r="C1178" s="220" t="s">
        <v>840</v>
      </c>
      <c r="D1178" s="205" t="s">
        <v>319</v>
      </c>
      <c r="E1178" s="206">
        <v>1</v>
      </c>
      <c r="F1178" s="221"/>
      <c r="G1178" s="222"/>
      <c r="Q1178" s="8">
        <f t="shared" si="76"/>
        <v>1</v>
      </c>
      <c r="R1178" s="8">
        <f t="shared" si="77"/>
        <v>1</v>
      </c>
      <c r="S1178" s="8">
        <f t="shared" si="78"/>
        <v>1</v>
      </c>
      <c r="T1178" s="8">
        <f t="shared" si="79"/>
        <v>3</v>
      </c>
    </row>
    <row r="1179" customHeight="1" spans="1:20">
      <c r="A1179" s="202"/>
      <c r="B1179" s="203"/>
      <c r="C1179" s="220"/>
      <c r="D1179" s="205"/>
      <c r="E1179" s="206"/>
      <c r="F1179" s="221"/>
      <c r="G1179" s="222"/>
      <c r="Q1179" s="8">
        <f t="shared" si="76"/>
        <v>1</v>
      </c>
      <c r="R1179" s="8">
        <f t="shared" si="77"/>
        <v>1</v>
      </c>
      <c r="S1179" s="8">
        <f t="shared" si="78"/>
        <v>1</v>
      </c>
      <c r="T1179" s="8">
        <f t="shared" si="79"/>
        <v>3</v>
      </c>
    </row>
    <row r="1180" customHeight="1" spans="1:20">
      <c r="A1180" s="202" t="s">
        <v>841</v>
      </c>
      <c r="B1180" s="203"/>
      <c r="C1180" s="220" t="s">
        <v>842</v>
      </c>
      <c r="D1180" s="205" t="s">
        <v>319</v>
      </c>
      <c r="E1180" s="206">
        <v>1</v>
      </c>
      <c r="F1180" s="221"/>
      <c r="G1180" s="222"/>
      <c r="Q1180" s="8">
        <f t="shared" si="76"/>
        <v>1</v>
      </c>
      <c r="R1180" s="8">
        <f t="shared" si="77"/>
        <v>1</v>
      </c>
      <c r="S1180" s="8">
        <f t="shared" si="78"/>
        <v>1</v>
      </c>
      <c r="T1180" s="8">
        <f t="shared" si="79"/>
        <v>3</v>
      </c>
    </row>
    <row r="1181" customHeight="1" spans="1:20">
      <c r="A1181" s="202"/>
      <c r="B1181" s="203"/>
      <c r="C1181" s="220"/>
      <c r="D1181" s="205"/>
      <c r="E1181" s="206"/>
      <c r="F1181" s="221"/>
      <c r="G1181" s="222"/>
      <c r="Q1181" s="8">
        <f t="shared" si="76"/>
        <v>1</v>
      </c>
      <c r="R1181" s="8">
        <f t="shared" si="77"/>
        <v>1</v>
      </c>
      <c r="S1181" s="8">
        <f t="shared" si="78"/>
        <v>1</v>
      </c>
      <c r="T1181" s="8">
        <f t="shared" si="79"/>
        <v>3</v>
      </c>
    </row>
    <row r="1182" customHeight="1" spans="1:20">
      <c r="A1182" s="202" t="s">
        <v>843</v>
      </c>
      <c r="B1182" s="203"/>
      <c r="C1182" s="220" t="s">
        <v>844</v>
      </c>
      <c r="D1182" s="205" t="s">
        <v>319</v>
      </c>
      <c r="E1182" s="206">
        <v>2</v>
      </c>
      <c r="F1182" s="221"/>
      <c r="G1182" s="222"/>
      <c r="Q1182" s="8">
        <f t="shared" si="76"/>
        <v>1</v>
      </c>
      <c r="R1182" s="8">
        <f t="shared" si="77"/>
        <v>1</v>
      </c>
      <c r="S1182" s="8">
        <f t="shared" si="78"/>
        <v>1</v>
      </c>
      <c r="T1182" s="8">
        <f t="shared" si="79"/>
        <v>3</v>
      </c>
    </row>
    <row r="1183" customHeight="1" spans="1:20">
      <c r="A1183" s="202"/>
      <c r="B1183" s="203"/>
      <c r="C1183" s="220"/>
      <c r="D1183" s="205"/>
      <c r="E1183" s="206"/>
      <c r="F1183" s="221"/>
      <c r="G1183" s="222"/>
      <c r="Q1183" s="8">
        <f t="shared" si="76"/>
        <v>1</v>
      </c>
      <c r="R1183" s="8">
        <f t="shared" si="77"/>
        <v>1</v>
      </c>
      <c r="S1183" s="8">
        <f t="shared" si="78"/>
        <v>1</v>
      </c>
      <c r="T1183" s="8">
        <f t="shared" si="79"/>
        <v>3</v>
      </c>
    </row>
    <row r="1184" customHeight="1" spans="1:20">
      <c r="A1184" s="202" t="s">
        <v>845</v>
      </c>
      <c r="B1184" s="203"/>
      <c r="C1184" s="220" t="s">
        <v>846</v>
      </c>
      <c r="D1184" s="205" t="s">
        <v>319</v>
      </c>
      <c r="E1184" s="206">
        <v>1</v>
      </c>
      <c r="F1184" s="221"/>
      <c r="G1184" s="222"/>
      <c r="Q1184" s="8">
        <f t="shared" si="76"/>
        <v>1</v>
      </c>
      <c r="R1184" s="8">
        <f t="shared" si="77"/>
        <v>1</v>
      </c>
      <c r="S1184" s="8">
        <f t="shared" si="78"/>
        <v>1</v>
      </c>
      <c r="T1184" s="8">
        <f t="shared" si="79"/>
        <v>3</v>
      </c>
    </row>
    <row r="1185" customHeight="1" spans="1:20">
      <c r="A1185" s="202"/>
      <c r="B1185" s="203"/>
      <c r="C1185" s="220"/>
      <c r="D1185" s="205"/>
      <c r="E1185" s="206"/>
      <c r="F1185" s="221"/>
      <c r="G1185" s="222"/>
      <c r="Q1185" s="8">
        <f t="shared" si="76"/>
        <v>1</v>
      </c>
      <c r="R1185" s="8">
        <f t="shared" si="77"/>
        <v>1</v>
      </c>
      <c r="S1185" s="8">
        <f t="shared" si="78"/>
        <v>1</v>
      </c>
      <c r="T1185" s="8">
        <f t="shared" si="79"/>
        <v>3</v>
      </c>
    </row>
    <row r="1186" customHeight="1" spans="1:20">
      <c r="A1186" s="202" t="s">
        <v>847</v>
      </c>
      <c r="B1186" s="203"/>
      <c r="C1186" s="220" t="s">
        <v>848</v>
      </c>
      <c r="D1186" s="205" t="s">
        <v>319</v>
      </c>
      <c r="E1186" s="206">
        <v>1</v>
      </c>
      <c r="F1186" s="221"/>
      <c r="G1186" s="222"/>
      <c r="Q1186" s="8">
        <f t="shared" si="76"/>
        <v>1</v>
      </c>
      <c r="R1186" s="8">
        <f t="shared" si="77"/>
        <v>1</v>
      </c>
      <c r="S1186" s="8">
        <f t="shared" si="78"/>
        <v>1</v>
      </c>
      <c r="T1186" s="8">
        <f t="shared" si="79"/>
        <v>3</v>
      </c>
    </row>
    <row r="1187" customHeight="1" spans="1:20">
      <c r="A1187" s="202"/>
      <c r="B1187" s="203"/>
      <c r="C1187" s="220"/>
      <c r="D1187" s="205"/>
      <c r="E1187" s="206"/>
      <c r="F1187" s="221"/>
      <c r="G1187" s="222"/>
      <c r="Q1187" s="8">
        <f t="shared" si="76"/>
        <v>1</v>
      </c>
      <c r="R1187" s="8">
        <f t="shared" si="77"/>
        <v>1</v>
      </c>
      <c r="S1187" s="8">
        <f t="shared" si="78"/>
        <v>1</v>
      </c>
      <c r="T1187" s="8">
        <f t="shared" si="79"/>
        <v>3</v>
      </c>
    </row>
    <row r="1188" customHeight="1" spans="1:20">
      <c r="A1188" s="202" t="s">
        <v>849</v>
      </c>
      <c r="B1188" s="203"/>
      <c r="C1188" s="220" t="s">
        <v>850</v>
      </c>
      <c r="D1188" s="205" t="s">
        <v>319</v>
      </c>
      <c r="E1188" s="206">
        <v>1</v>
      </c>
      <c r="F1188" s="221"/>
      <c r="G1188" s="222"/>
      <c r="Q1188" s="8">
        <f t="shared" si="76"/>
        <v>1</v>
      </c>
      <c r="R1188" s="8">
        <f t="shared" si="77"/>
        <v>1</v>
      </c>
      <c r="S1188" s="8">
        <f t="shared" si="78"/>
        <v>1</v>
      </c>
      <c r="T1188" s="8">
        <f t="shared" si="79"/>
        <v>3</v>
      </c>
    </row>
    <row r="1189" customHeight="1" spans="1:20">
      <c r="A1189" s="202"/>
      <c r="B1189" s="203"/>
      <c r="C1189" s="220"/>
      <c r="D1189" s="205"/>
      <c r="E1189" s="206"/>
      <c r="F1189" s="221"/>
      <c r="G1189" s="222"/>
      <c r="Q1189" s="8">
        <f t="shared" si="76"/>
        <v>1</v>
      </c>
      <c r="R1189" s="8">
        <f t="shared" si="77"/>
        <v>1</v>
      </c>
      <c r="S1189" s="8">
        <f t="shared" si="78"/>
        <v>1</v>
      </c>
      <c r="T1189" s="8">
        <f t="shared" si="79"/>
        <v>3</v>
      </c>
    </row>
    <row r="1190" customHeight="1" spans="1:20">
      <c r="A1190" s="202" t="s">
        <v>851</v>
      </c>
      <c r="B1190" s="203"/>
      <c r="C1190" s="220" t="s">
        <v>852</v>
      </c>
      <c r="D1190" s="205" t="s">
        <v>319</v>
      </c>
      <c r="E1190" s="206">
        <v>1</v>
      </c>
      <c r="F1190" s="221"/>
      <c r="G1190" s="222"/>
      <c r="Q1190" s="8">
        <f t="shared" si="76"/>
        <v>1</v>
      </c>
      <c r="R1190" s="8">
        <f t="shared" si="77"/>
        <v>1</v>
      </c>
      <c r="S1190" s="8">
        <f t="shared" si="78"/>
        <v>1</v>
      </c>
      <c r="T1190" s="8">
        <f t="shared" si="79"/>
        <v>3</v>
      </c>
    </row>
    <row r="1191" customHeight="1" spans="1:20">
      <c r="A1191" s="202"/>
      <c r="B1191" s="203"/>
      <c r="C1191" s="220"/>
      <c r="D1191" s="205"/>
      <c r="E1191" s="206"/>
      <c r="F1191" s="221"/>
      <c r="G1191" s="222"/>
      <c r="Q1191" s="8">
        <f t="shared" si="76"/>
        <v>1</v>
      </c>
      <c r="R1191" s="8">
        <f t="shared" si="77"/>
        <v>1</v>
      </c>
      <c r="S1191" s="8">
        <f t="shared" si="78"/>
        <v>1</v>
      </c>
      <c r="T1191" s="8">
        <f t="shared" si="79"/>
        <v>3</v>
      </c>
    </row>
    <row r="1192" customHeight="1" spans="1:20">
      <c r="A1192" s="202" t="s">
        <v>853</v>
      </c>
      <c r="B1192" s="203"/>
      <c r="C1192" s="220" t="s">
        <v>854</v>
      </c>
      <c r="D1192" s="205" t="s">
        <v>319</v>
      </c>
      <c r="E1192" s="206">
        <v>1</v>
      </c>
      <c r="F1192" s="221"/>
      <c r="G1192" s="222"/>
      <c r="Q1192" s="8">
        <f t="shared" si="76"/>
        <v>1</v>
      </c>
      <c r="R1192" s="8">
        <f t="shared" si="77"/>
        <v>1</v>
      </c>
      <c r="S1192" s="8">
        <f t="shared" si="78"/>
        <v>1</v>
      </c>
      <c r="T1192" s="8">
        <f t="shared" si="79"/>
        <v>3</v>
      </c>
    </row>
    <row r="1193" customHeight="1" spans="1:20">
      <c r="A1193" s="202"/>
      <c r="B1193" s="203"/>
      <c r="C1193" s="220"/>
      <c r="D1193" s="205"/>
      <c r="E1193" s="206"/>
      <c r="F1193" s="221"/>
      <c r="G1193" s="222"/>
      <c r="Q1193" s="8">
        <f t="shared" si="76"/>
        <v>1</v>
      </c>
      <c r="R1193" s="8">
        <f t="shared" si="77"/>
        <v>1</v>
      </c>
      <c r="S1193" s="8">
        <f t="shared" si="78"/>
        <v>1</v>
      </c>
      <c r="T1193" s="8">
        <f t="shared" si="79"/>
        <v>3</v>
      </c>
    </row>
    <row r="1194" customHeight="1" spans="1:20">
      <c r="A1194" s="202" t="s">
        <v>855</v>
      </c>
      <c r="B1194" s="203"/>
      <c r="C1194" s="220" t="s">
        <v>856</v>
      </c>
      <c r="D1194" s="205" t="s">
        <v>319</v>
      </c>
      <c r="E1194" s="206">
        <v>3</v>
      </c>
      <c r="F1194" s="221"/>
      <c r="G1194" s="222"/>
      <c r="Q1194" s="8">
        <f t="shared" si="76"/>
        <v>1</v>
      </c>
      <c r="R1194" s="8">
        <f t="shared" si="77"/>
        <v>1</v>
      </c>
      <c r="S1194" s="8">
        <f t="shared" si="78"/>
        <v>1</v>
      </c>
      <c r="T1194" s="8">
        <f t="shared" si="79"/>
        <v>3</v>
      </c>
    </row>
    <row r="1195" customHeight="1" spans="1:20">
      <c r="A1195" s="202"/>
      <c r="B1195" s="203"/>
      <c r="C1195" s="220"/>
      <c r="D1195" s="205"/>
      <c r="E1195" s="206"/>
      <c r="F1195" s="221"/>
      <c r="G1195" s="222"/>
      <c r="Q1195" s="8">
        <f t="shared" si="76"/>
        <v>1</v>
      </c>
      <c r="R1195" s="8">
        <f t="shared" si="77"/>
        <v>1</v>
      </c>
      <c r="S1195" s="8">
        <f t="shared" si="78"/>
        <v>1</v>
      </c>
      <c r="T1195" s="8">
        <f t="shared" si="79"/>
        <v>3</v>
      </c>
    </row>
    <row r="1196" customHeight="1" spans="1:20">
      <c r="A1196" s="202">
        <v>4.9</v>
      </c>
      <c r="B1196" s="203" t="s">
        <v>857</v>
      </c>
      <c r="C1196" s="220" t="s">
        <v>858</v>
      </c>
      <c r="D1196" s="205" t="s">
        <v>97</v>
      </c>
      <c r="E1196" s="206">
        <v>1</v>
      </c>
      <c r="F1196" s="221">
        <v>500000</v>
      </c>
      <c r="G1196" s="222">
        <f>IF(E1196&lt;&gt;"",E1196*F1196,"")</f>
        <v>500000</v>
      </c>
      <c r="Q1196" s="8">
        <f t="shared" si="76"/>
        <v>1</v>
      </c>
      <c r="R1196" s="8">
        <f t="shared" si="77"/>
        <v>1</v>
      </c>
      <c r="S1196" s="8">
        <f t="shared" si="78"/>
        <v>1</v>
      </c>
      <c r="T1196" s="8">
        <f t="shared" si="79"/>
        <v>3</v>
      </c>
    </row>
    <row r="1197" customHeight="1" spans="1:20">
      <c r="A1197" s="202"/>
      <c r="B1197" s="203"/>
      <c r="C1197" s="220"/>
      <c r="D1197" s="205"/>
      <c r="E1197" s="206"/>
      <c r="F1197" s="221"/>
      <c r="G1197" s="222" t="str">
        <f>IF(E1197&lt;&gt;"",E1197*F1197,"")</f>
        <v/>
      </c>
      <c r="Q1197" s="8">
        <f t="shared" si="76"/>
        <v>1</v>
      </c>
      <c r="R1197" s="8">
        <f t="shared" si="77"/>
        <v>1</v>
      </c>
      <c r="S1197" s="8">
        <f t="shared" si="78"/>
        <v>1</v>
      </c>
      <c r="T1197" s="8">
        <f t="shared" si="79"/>
        <v>3</v>
      </c>
    </row>
    <row r="1198" ht="26.4" customHeight="1" spans="1:20">
      <c r="A1198" s="404" t="s">
        <v>859</v>
      </c>
      <c r="B1198" s="203" t="s">
        <v>860</v>
      </c>
      <c r="C1198" s="220" t="s">
        <v>861</v>
      </c>
      <c r="D1198" s="205" t="s">
        <v>34</v>
      </c>
      <c r="E1198" s="226"/>
      <c r="F1198" s="221">
        <f>F1196</f>
        <v>500000</v>
      </c>
      <c r="G1198" s="222" t="str">
        <f>IF(E1198&lt;&gt;"",E1198*F1198,"")</f>
        <v/>
      </c>
      <c r="Q1198" s="8">
        <f t="shared" si="76"/>
        <v>1</v>
      </c>
      <c r="R1198" s="8">
        <f t="shared" si="77"/>
        <v>1</v>
      </c>
      <c r="S1198" s="8">
        <f t="shared" si="78"/>
        <v>1</v>
      </c>
      <c r="T1198" s="8">
        <f t="shared" si="79"/>
        <v>3</v>
      </c>
    </row>
    <row r="1199" customHeight="1" spans="1:20">
      <c r="A1199" s="202"/>
      <c r="B1199" s="203"/>
      <c r="C1199" s="220"/>
      <c r="D1199" s="205"/>
      <c r="E1199" s="206"/>
      <c r="F1199" s="221"/>
      <c r="G1199" s="222" t="str">
        <f>IF(E1199&lt;&gt;"",E1199*F1199,"")</f>
        <v/>
      </c>
      <c r="Q1199" s="8">
        <f t="shared" si="76"/>
        <v>1</v>
      </c>
      <c r="R1199" s="8">
        <f t="shared" si="77"/>
        <v>1</v>
      </c>
      <c r="S1199" s="8">
        <f t="shared" si="78"/>
        <v>1</v>
      </c>
      <c r="T1199" s="8">
        <f t="shared" si="79"/>
        <v>3</v>
      </c>
    </row>
    <row r="1200" ht="26.4" customHeight="1" spans="1:20">
      <c r="A1200" s="202">
        <v>4.11</v>
      </c>
      <c r="B1200" s="203" t="s">
        <v>862</v>
      </c>
      <c r="C1200" s="220" t="s">
        <v>863</v>
      </c>
      <c r="D1200" s="205" t="s">
        <v>864</v>
      </c>
      <c r="E1200" s="206">
        <v>3</v>
      </c>
      <c r="F1200" s="221"/>
      <c r="G1200" s="222"/>
      <c r="Q1200" s="8">
        <f t="shared" si="76"/>
        <v>1</v>
      </c>
      <c r="R1200" s="8">
        <f t="shared" si="77"/>
        <v>1</v>
      </c>
      <c r="S1200" s="8">
        <f t="shared" si="78"/>
        <v>1</v>
      </c>
      <c r="T1200" s="8">
        <f t="shared" si="79"/>
        <v>3</v>
      </c>
    </row>
    <row r="1201" customHeight="1" spans="1:20">
      <c r="A1201" s="202"/>
      <c r="B1201" s="203"/>
      <c r="C1201" s="220"/>
      <c r="D1201" s="205"/>
      <c r="E1201" s="206"/>
      <c r="F1201" s="221"/>
      <c r="G1201" s="222" t="str">
        <f>IF(E1201&lt;&gt;"",E1201*F1201,"")</f>
        <v/>
      </c>
      <c r="Q1201" s="8">
        <f t="shared" si="76"/>
        <v>1</v>
      </c>
      <c r="R1201" s="8">
        <f t="shared" si="77"/>
        <v>1</v>
      </c>
      <c r="S1201" s="8">
        <f t="shared" si="78"/>
        <v>1</v>
      </c>
      <c r="T1201" s="8">
        <f t="shared" si="79"/>
        <v>3</v>
      </c>
    </row>
    <row r="1202" ht="13.8" customHeight="1" spans="1:20">
      <c r="A1202" s="53" t="s">
        <v>100</v>
      </c>
      <c r="B1202" s="54"/>
      <c r="C1202" s="54"/>
      <c r="D1202" s="55"/>
      <c r="E1202" s="56"/>
      <c r="F1202" s="57"/>
      <c r="G1202" s="58"/>
      <c r="Q1202" s="8">
        <f t="shared" si="76"/>
        <v>1</v>
      </c>
      <c r="R1202" s="8">
        <f t="shared" si="77"/>
        <v>1</v>
      </c>
      <c r="S1202" s="8">
        <f t="shared" si="78"/>
        <v>1</v>
      </c>
      <c r="T1202" s="8">
        <f t="shared" si="79"/>
        <v>3</v>
      </c>
    </row>
    <row r="1203" ht="13.8" customHeight="1" spans="1:20">
      <c r="A1203" s="13" t="s">
        <v>2</v>
      </c>
      <c r="B1203" s="14" t="s">
        <v>3</v>
      </c>
      <c r="C1203" s="15" t="s">
        <v>4</v>
      </c>
      <c r="D1203" s="15" t="s">
        <v>5</v>
      </c>
      <c r="E1203" s="16" t="s">
        <v>6</v>
      </c>
      <c r="F1203" s="17" t="s">
        <v>7</v>
      </c>
      <c r="G1203" s="18" t="s">
        <v>8</v>
      </c>
      <c r="Q1203" s="8">
        <f t="shared" si="76"/>
        <v>1</v>
      </c>
      <c r="R1203" s="8">
        <f t="shared" si="77"/>
        <v>1</v>
      </c>
      <c r="S1203" s="8">
        <f t="shared" si="78"/>
        <v>1</v>
      </c>
      <c r="T1203" s="8">
        <f t="shared" si="79"/>
        <v>3</v>
      </c>
    </row>
    <row r="1204" ht="13.8" customHeight="1" spans="1:20">
      <c r="A1204" s="59"/>
      <c r="B1204" s="60"/>
      <c r="C1204" s="61" t="s">
        <v>101</v>
      </c>
      <c r="D1204" s="55"/>
      <c r="E1204" s="56"/>
      <c r="F1204" s="62"/>
      <c r="G1204" s="63"/>
      <c r="Q1204" s="8">
        <f t="shared" si="76"/>
        <v>1</v>
      </c>
      <c r="R1204" s="8">
        <f t="shared" si="77"/>
        <v>1</v>
      </c>
      <c r="S1204" s="8">
        <f t="shared" si="78"/>
        <v>1</v>
      </c>
      <c r="T1204" s="8">
        <f t="shared" si="79"/>
        <v>3</v>
      </c>
    </row>
    <row r="1205" ht="13.8" customHeight="1" spans="1:7">
      <c r="A1205" s="43"/>
      <c r="B1205" s="88"/>
      <c r="C1205" s="66"/>
      <c r="D1205" s="67"/>
      <c r="E1205" s="68"/>
      <c r="F1205" s="69"/>
      <c r="G1205" s="70"/>
    </row>
    <row r="1206" customHeight="1" spans="1:20">
      <c r="A1206" s="202">
        <v>4.12</v>
      </c>
      <c r="B1206" s="203" t="s">
        <v>865</v>
      </c>
      <c r="C1206" s="220" t="s">
        <v>866</v>
      </c>
      <c r="D1206" s="205" t="s">
        <v>319</v>
      </c>
      <c r="E1206" s="206">
        <v>22</v>
      </c>
      <c r="F1206" s="221"/>
      <c r="G1206" s="222"/>
      <c r="Q1206" s="8">
        <f t="shared" si="76"/>
        <v>1</v>
      </c>
      <c r="R1206" s="8">
        <f t="shared" si="77"/>
        <v>1</v>
      </c>
      <c r="S1206" s="8">
        <f t="shared" si="78"/>
        <v>1</v>
      </c>
      <c r="T1206" s="8">
        <f t="shared" si="79"/>
        <v>3</v>
      </c>
    </row>
    <row r="1207" customHeight="1" spans="1:20">
      <c r="A1207" s="202"/>
      <c r="B1207" s="203"/>
      <c r="C1207" s="220"/>
      <c r="D1207" s="205"/>
      <c r="E1207" s="206"/>
      <c r="F1207" s="221"/>
      <c r="G1207" s="222"/>
      <c r="Q1207" s="8">
        <f t="shared" si="76"/>
        <v>1</v>
      </c>
      <c r="R1207" s="8">
        <f t="shared" si="77"/>
        <v>1</v>
      </c>
      <c r="S1207" s="8">
        <f t="shared" si="78"/>
        <v>1</v>
      </c>
      <c r="T1207" s="8">
        <f t="shared" si="79"/>
        <v>3</v>
      </c>
    </row>
    <row r="1208" customHeight="1" spans="1:20">
      <c r="A1208" s="202">
        <v>4.13</v>
      </c>
      <c r="B1208" s="203" t="s">
        <v>867</v>
      </c>
      <c r="C1208" s="220" t="s">
        <v>868</v>
      </c>
      <c r="D1208" s="205" t="s">
        <v>319</v>
      </c>
      <c r="E1208" s="206">
        <v>12</v>
      </c>
      <c r="F1208" s="221"/>
      <c r="G1208" s="222"/>
      <c r="Q1208" s="8">
        <f t="shared" si="76"/>
        <v>1</v>
      </c>
      <c r="R1208" s="8">
        <f t="shared" si="77"/>
        <v>1</v>
      </c>
      <c r="S1208" s="8">
        <f t="shared" si="78"/>
        <v>1</v>
      </c>
      <c r="T1208" s="8">
        <f t="shared" si="79"/>
        <v>3</v>
      </c>
    </row>
    <row r="1209" customHeight="1" spans="1:20">
      <c r="A1209" s="202"/>
      <c r="B1209" s="203"/>
      <c r="C1209" s="220"/>
      <c r="D1209" s="205"/>
      <c r="E1209" s="206"/>
      <c r="F1209" s="221"/>
      <c r="G1209" s="222"/>
      <c r="Q1209" s="8">
        <f t="shared" si="76"/>
        <v>1</v>
      </c>
      <c r="R1209" s="8">
        <f t="shared" si="77"/>
        <v>1</v>
      </c>
      <c r="S1209" s="8">
        <f t="shared" si="78"/>
        <v>1</v>
      </c>
      <c r="T1209" s="8">
        <f t="shared" si="79"/>
        <v>3</v>
      </c>
    </row>
    <row r="1210" customHeight="1" spans="1:20">
      <c r="A1210" s="202"/>
      <c r="B1210" s="203"/>
      <c r="C1210" s="220"/>
      <c r="D1210" s="205"/>
      <c r="E1210" s="206"/>
      <c r="F1210" s="221"/>
      <c r="G1210" s="222"/>
      <c r="Q1210" s="8">
        <f t="shared" si="76"/>
        <v>1</v>
      </c>
      <c r="R1210" s="8">
        <f t="shared" si="77"/>
        <v>1</v>
      </c>
      <c r="S1210" s="8">
        <f t="shared" si="78"/>
        <v>1</v>
      </c>
      <c r="T1210" s="8">
        <f t="shared" si="79"/>
        <v>3</v>
      </c>
    </row>
    <row r="1211" customHeight="1" spans="1:20">
      <c r="A1211" s="173" t="s">
        <v>454</v>
      </c>
      <c r="B1211" s="174"/>
      <c r="C1211" s="174"/>
      <c r="D1211" s="175"/>
      <c r="E1211" s="175"/>
      <c r="F1211" s="176"/>
      <c r="G1211" s="177"/>
      <c r="Q1211" s="8">
        <f t="shared" si="76"/>
        <v>1</v>
      </c>
      <c r="R1211" s="8">
        <f t="shared" si="77"/>
        <v>1</v>
      </c>
      <c r="S1211" s="8">
        <f t="shared" si="78"/>
        <v>1</v>
      </c>
      <c r="T1211" s="8">
        <f t="shared" si="79"/>
        <v>3</v>
      </c>
    </row>
    <row r="1212" customHeight="1" spans="1:20">
      <c r="A1212" s="178" t="s">
        <v>869</v>
      </c>
      <c r="B1212" s="178"/>
      <c r="C1212" s="178"/>
      <c r="D1212" s="178"/>
      <c r="E1212" s="178"/>
      <c r="F1212" s="178"/>
      <c r="G1212" s="178"/>
      <c r="Q1212" s="8">
        <f t="shared" si="76"/>
        <v>1</v>
      </c>
      <c r="R1212" s="8">
        <f t="shared" si="77"/>
        <v>1</v>
      </c>
      <c r="S1212" s="8">
        <f t="shared" si="78"/>
        <v>1</v>
      </c>
      <c r="T1212" s="8">
        <f t="shared" si="79"/>
        <v>3</v>
      </c>
    </row>
    <row r="1213" customHeight="1" spans="1:20">
      <c r="A1213" s="142"/>
      <c r="B1213" s="142"/>
      <c r="C1213" s="142"/>
      <c r="D1213" s="142"/>
      <c r="E1213" s="142"/>
      <c r="F1213" s="142"/>
      <c r="G1213" s="142"/>
      <c r="Q1213" s="8">
        <f t="shared" si="76"/>
        <v>1</v>
      </c>
      <c r="R1213" s="8">
        <f t="shared" si="77"/>
        <v>1</v>
      </c>
      <c r="S1213" s="8">
        <f t="shared" si="78"/>
        <v>1</v>
      </c>
      <c r="T1213" s="8">
        <f t="shared" si="79"/>
        <v>3</v>
      </c>
    </row>
    <row r="1214" customHeight="1" spans="1:20">
      <c r="A1214" s="142"/>
      <c r="B1214" s="142"/>
      <c r="C1214" s="142"/>
      <c r="D1214" s="142"/>
      <c r="E1214" s="142"/>
      <c r="F1214" s="142"/>
      <c r="G1214" s="142"/>
      <c r="Q1214" s="8">
        <f t="shared" si="76"/>
        <v>1</v>
      </c>
      <c r="R1214" s="8">
        <f t="shared" si="77"/>
        <v>1</v>
      </c>
      <c r="S1214" s="8">
        <f t="shared" si="78"/>
        <v>1</v>
      </c>
      <c r="T1214" s="8">
        <f t="shared" si="79"/>
        <v>3</v>
      </c>
    </row>
    <row r="1215" customHeight="1" spans="1:20">
      <c r="A1215" s="142"/>
      <c r="B1215" s="142"/>
      <c r="C1215" s="142"/>
      <c r="D1215" s="142"/>
      <c r="E1215" s="142"/>
      <c r="F1215" s="142"/>
      <c r="G1215" s="142"/>
      <c r="Q1215" s="8">
        <f t="shared" si="76"/>
        <v>1</v>
      </c>
      <c r="R1215" s="8">
        <f t="shared" si="77"/>
        <v>1</v>
      </c>
      <c r="S1215" s="8">
        <f t="shared" si="78"/>
        <v>1</v>
      </c>
      <c r="T1215" s="8">
        <f t="shared" si="79"/>
        <v>3</v>
      </c>
    </row>
    <row r="1216" customHeight="1" spans="1:20">
      <c r="A1216" s="142"/>
      <c r="B1216" s="142"/>
      <c r="C1216" s="142"/>
      <c r="D1216" s="142"/>
      <c r="E1216" s="142"/>
      <c r="F1216" s="142"/>
      <c r="G1216" s="142"/>
      <c r="Q1216" s="8">
        <f t="shared" si="76"/>
        <v>1</v>
      </c>
      <c r="R1216" s="8">
        <f t="shared" si="77"/>
        <v>1</v>
      </c>
      <c r="S1216" s="8">
        <f t="shared" si="78"/>
        <v>1</v>
      </c>
      <c r="T1216" s="8">
        <f t="shared" si="79"/>
        <v>3</v>
      </c>
    </row>
    <row r="1217" customHeight="1" spans="1:20">
      <c r="A1217" s="142"/>
      <c r="B1217" s="142"/>
      <c r="C1217" s="142"/>
      <c r="D1217" s="142"/>
      <c r="E1217" s="142"/>
      <c r="F1217" s="142"/>
      <c r="G1217" s="142"/>
      <c r="Q1217" s="8">
        <f t="shared" si="76"/>
        <v>1</v>
      </c>
      <c r="R1217" s="8">
        <f t="shared" si="77"/>
        <v>1</v>
      </c>
      <c r="S1217" s="8">
        <f t="shared" si="78"/>
        <v>1</v>
      </c>
      <c r="T1217" s="8">
        <f t="shared" si="79"/>
        <v>3</v>
      </c>
    </row>
    <row r="1218" customHeight="1" spans="1:20">
      <c r="A1218" s="142"/>
      <c r="B1218" s="142"/>
      <c r="C1218" s="142"/>
      <c r="D1218" s="142"/>
      <c r="E1218" s="142"/>
      <c r="F1218" s="142"/>
      <c r="G1218" s="142"/>
      <c r="Q1218" s="8">
        <f t="shared" si="76"/>
        <v>1</v>
      </c>
      <c r="R1218" s="8">
        <f t="shared" si="77"/>
        <v>1</v>
      </c>
      <c r="S1218" s="8">
        <f t="shared" si="78"/>
        <v>1</v>
      </c>
      <c r="T1218" s="8">
        <f t="shared" si="79"/>
        <v>3</v>
      </c>
    </row>
    <row r="1219" customHeight="1" spans="1:20">
      <c r="A1219" s="142"/>
      <c r="B1219" s="142"/>
      <c r="C1219" s="142"/>
      <c r="D1219" s="142"/>
      <c r="E1219" s="142"/>
      <c r="F1219" s="142"/>
      <c r="G1219" s="142"/>
      <c r="Q1219" s="8">
        <f t="shared" si="76"/>
        <v>1</v>
      </c>
      <c r="R1219" s="8">
        <f t="shared" si="77"/>
        <v>1</v>
      </c>
      <c r="S1219" s="8">
        <f t="shared" si="78"/>
        <v>1</v>
      </c>
      <c r="T1219" s="8">
        <f t="shared" si="79"/>
        <v>3</v>
      </c>
    </row>
    <row r="1220" customHeight="1" spans="1:20">
      <c r="A1220" s="142"/>
      <c r="B1220" s="142"/>
      <c r="C1220" s="142"/>
      <c r="D1220" s="142"/>
      <c r="E1220" s="142"/>
      <c r="F1220" s="142"/>
      <c r="G1220" s="142"/>
      <c r="Q1220" s="8">
        <f t="shared" si="76"/>
        <v>1</v>
      </c>
      <c r="R1220" s="8">
        <f t="shared" si="77"/>
        <v>1</v>
      </c>
      <c r="S1220" s="8">
        <f t="shared" si="78"/>
        <v>1</v>
      </c>
      <c r="T1220" s="8">
        <f t="shared" si="79"/>
        <v>3</v>
      </c>
    </row>
    <row r="1221" customHeight="1" spans="1:20">
      <c r="A1221" s="142"/>
      <c r="B1221" s="142"/>
      <c r="C1221" s="142"/>
      <c r="D1221" s="142"/>
      <c r="E1221" s="142"/>
      <c r="F1221" s="142"/>
      <c r="G1221" s="142"/>
      <c r="Q1221" s="8">
        <f t="shared" si="76"/>
        <v>1</v>
      </c>
      <c r="R1221" s="8">
        <f t="shared" si="77"/>
        <v>1</v>
      </c>
      <c r="S1221" s="8">
        <f t="shared" si="78"/>
        <v>1</v>
      </c>
      <c r="T1221" s="8">
        <f t="shared" si="79"/>
        <v>3</v>
      </c>
    </row>
    <row r="1222" customHeight="1" spans="1:20">
      <c r="A1222" s="142"/>
      <c r="B1222" s="142"/>
      <c r="C1222" s="142"/>
      <c r="D1222" s="142"/>
      <c r="E1222" s="142"/>
      <c r="F1222" s="142"/>
      <c r="G1222" s="142"/>
      <c r="Q1222" s="8">
        <f t="shared" si="76"/>
        <v>1</v>
      </c>
      <c r="R1222" s="8">
        <f t="shared" si="77"/>
        <v>1</v>
      </c>
      <c r="S1222" s="8">
        <f t="shared" si="78"/>
        <v>1</v>
      </c>
      <c r="T1222" s="8">
        <f t="shared" si="79"/>
        <v>3</v>
      </c>
    </row>
    <row r="1223" customHeight="1" spans="1:20">
      <c r="A1223" s="142"/>
      <c r="B1223" s="142"/>
      <c r="C1223" s="142"/>
      <c r="D1223" s="142"/>
      <c r="E1223" s="142"/>
      <c r="F1223" s="142"/>
      <c r="G1223" s="142"/>
      <c r="Q1223" s="8">
        <f t="shared" si="76"/>
        <v>1</v>
      </c>
      <c r="R1223" s="8">
        <f t="shared" si="77"/>
        <v>1</v>
      </c>
      <c r="S1223" s="8">
        <f t="shared" si="78"/>
        <v>1</v>
      </c>
      <c r="T1223" s="8">
        <f t="shared" si="79"/>
        <v>3</v>
      </c>
    </row>
    <row r="1224" customHeight="1" spans="1:20">
      <c r="A1224" s="142"/>
      <c r="B1224" s="142"/>
      <c r="C1224" s="142"/>
      <c r="D1224" s="142"/>
      <c r="E1224" s="142"/>
      <c r="F1224" s="142"/>
      <c r="G1224" s="142"/>
      <c r="Q1224" s="8">
        <f t="shared" si="76"/>
        <v>1</v>
      </c>
      <c r="R1224" s="8">
        <f t="shared" si="77"/>
        <v>1</v>
      </c>
      <c r="S1224" s="8">
        <f t="shared" si="78"/>
        <v>1</v>
      </c>
      <c r="T1224" s="8">
        <f t="shared" si="79"/>
        <v>3</v>
      </c>
    </row>
    <row r="1225" customHeight="1" spans="1:20">
      <c r="A1225" s="142"/>
      <c r="B1225" s="142"/>
      <c r="C1225" s="142"/>
      <c r="D1225" s="142"/>
      <c r="E1225" s="142"/>
      <c r="F1225" s="142"/>
      <c r="G1225" s="142"/>
      <c r="Q1225" s="8">
        <f t="shared" si="76"/>
        <v>1</v>
      </c>
      <c r="R1225" s="8">
        <f t="shared" si="77"/>
        <v>1</v>
      </c>
      <c r="S1225" s="8">
        <f t="shared" si="78"/>
        <v>1</v>
      </c>
      <c r="T1225" s="8">
        <f t="shared" si="79"/>
        <v>3</v>
      </c>
    </row>
    <row r="1226" customHeight="1" spans="1:20">
      <c r="A1226" s="142"/>
      <c r="B1226" s="142"/>
      <c r="C1226" s="142"/>
      <c r="D1226" s="142"/>
      <c r="E1226" s="142"/>
      <c r="F1226" s="142"/>
      <c r="G1226" s="142"/>
      <c r="Q1226" s="8">
        <f t="shared" si="76"/>
        <v>1</v>
      </c>
      <c r="R1226" s="8">
        <f t="shared" si="77"/>
        <v>1</v>
      </c>
      <c r="S1226" s="8">
        <f t="shared" si="78"/>
        <v>1</v>
      </c>
      <c r="T1226" s="8">
        <f t="shared" si="79"/>
        <v>3</v>
      </c>
    </row>
    <row r="1227" customHeight="1" spans="1:20">
      <c r="A1227" s="142"/>
      <c r="B1227" s="142"/>
      <c r="C1227" s="142"/>
      <c r="D1227" s="142"/>
      <c r="E1227" s="142"/>
      <c r="F1227" s="142"/>
      <c r="G1227" s="142"/>
      <c r="Q1227" s="8">
        <f t="shared" si="76"/>
        <v>1</v>
      </c>
      <c r="R1227" s="8">
        <f t="shared" si="77"/>
        <v>1</v>
      </c>
      <c r="S1227" s="8">
        <f t="shared" si="78"/>
        <v>1</v>
      </c>
      <c r="T1227" s="8">
        <f t="shared" si="79"/>
        <v>3</v>
      </c>
    </row>
    <row r="1228" customHeight="1" spans="1:20">
      <c r="A1228" s="142"/>
      <c r="B1228" s="142"/>
      <c r="C1228" s="142"/>
      <c r="D1228" s="142"/>
      <c r="E1228" s="142"/>
      <c r="F1228" s="142"/>
      <c r="G1228" s="142"/>
      <c r="Q1228" s="8">
        <f t="shared" si="76"/>
        <v>1</v>
      </c>
      <c r="R1228" s="8">
        <f t="shared" si="77"/>
        <v>1</v>
      </c>
      <c r="S1228" s="8">
        <f t="shared" si="78"/>
        <v>1</v>
      </c>
      <c r="T1228" s="8">
        <f t="shared" si="79"/>
        <v>3</v>
      </c>
    </row>
    <row r="1229" customHeight="1" spans="1:20">
      <c r="A1229" s="142"/>
      <c r="B1229" s="142"/>
      <c r="C1229" s="142"/>
      <c r="D1229" s="142"/>
      <c r="E1229" s="142"/>
      <c r="F1229" s="142"/>
      <c r="G1229" s="142"/>
      <c r="Q1229" s="8">
        <f t="shared" si="76"/>
        <v>1</v>
      </c>
      <c r="R1229" s="8">
        <f t="shared" si="77"/>
        <v>1</v>
      </c>
      <c r="S1229" s="8">
        <f t="shared" si="78"/>
        <v>1</v>
      </c>
      <c r="T1229" s="8">
        <f t="shared" si="79"/>
        <v>3</v>
      </c>
    </row>
    <row r="1230" customHeight="1" spans="1:20">
      <c r="A1230" s="142"/>
      <c r="B1230" s="142"/>
      <c r="C1230" s="142"/>
      <c r="D1230" s="142"/>
      <c r="E1230" s="142"/>
      <c r="F1230" s="142"/>
      <c r="G1230" s="142"/>
      <c r="Q1230" s="8">
        <f t="shared" si="76"/>
        <v>1</v>
      </c>
      <c r="R1230" s="8">
        <f t="shared" si="77"/>
        <v>1</v>
      </c>
      <c r="S1230" s="8">
        <f t="shared" si="78"/>
        <v>1</v>
      </c>
      <c r="T1230" s="8">
        <f t="shared" si="79"/>
        <v>3</v>
      </c>
    </row>
    <row r="1231" customHeight="1" spans="1:20">
      <c r="A1231" s="142"/>
      <c r="B1231" s="142"/>
      <c r="C1231" s="142"/>
      <c r="D1231" s="142"/>
      <c r="E1231" s="142"/>
      <c r="F1231" s="142"/>
      <c r="G1231" s="142"/>
      <c r="Q1231" s="8">
        <f t="shared" si="76"/>
        <v>1</v>
      </c>
      <c r="R1231" s="8">
        <f t="shared" si="77"/>
        <v>1</v>
      </c>
      <c r="S1231" s="8">
        <f t="shared" si="78"/>
        <v>1</v>
      </c>
      <c r="T1231" s="8">
        <f t="shared" si="79"/>
        <v>3</v>
      </c>
    </row>
    <row r="1232" customHeight="1" spans="1:20">
      <c r="A1232" s="142"/>
      <c r="B1232" s="142"/>
      <c r="C1232" s="142"/>
      <c r="D1232" s="142"/>
      <c r="E1232" s="142"/>
      <c r="F1232" s="142"/>
      <c r="G1232" s="142"/>
      <c r="Q1232" s="8">
        <f t="shared" si="76"/>
        <v>1</v>
      </c>
      <c r="R1232" s="8">
        <f t="shared" si="77"/>
        <v>1</v>
      </c>
      <c r="S1232" s="8">
        <f t="shared" si="78"/>
        <v>1</v>
      </c>
      <c r="T1232" s="8">
        <f t="shared" si="79"/>
        <v>3</v>
      </c>
    </row>
    <row r="1233" customHeight="1" spans="1:20">
      <c r="A1233" s="142"/>
      <c r="B1233" s="142"/>
      <c r="C1233" s="142"/>
      <c r="D1233" s="142"/>
      <c r="E1233" s="142"/>
      <c r="F1233" s="142"/>
      <c r="G1233" s="142"/>
      <c r="Q1233" s="8">
        <f t="shared" si="76"/>
        <v>1</v>
      </c>
      <c r="R1233" s="8">
        <f t="shared" si="77"/>
        <v>1</v>
      </c>
      <c r="S1233" s="8">
        <f t="shared" si="78"/>
        <v>1</v>
      </c>
      <c r="T1233" s="8">
        <f t="shared" si="79"/>
        <v>3</v>
      </c>
    </row>
    <row r="1234" customHeight="1" spans="1:20">
      <c r="A1234" s="142"/>
      <c r="B1234" s="142"/>
      <c r="C1234" s="142"/>
      <c r="D1234" s="142"/>
      <c r="E1234" s="142"/>
      <c r="F1234" s="142"/>
      <c r="G1234" s="142"/>
      <c r="Q1234" s="8">
        <f t="shared" si="76"/>
        <v>1</v>
      </c>
      <c r="R1234" s="8">
        <f t="shared" si="77"/>
        <v>1</v>
      </c>
      <c r="S1234" s="8">
        <f t="shared" si="78"/>
        <v>1</v>
      </c>
      <c r="T1234" s="8">
        <f t="shared" si="79"/>
        <v>3</v>
      </c>
    </row>
    <row r="1235" customHeight="1" spans="1:20">
      <c r="A1235" s="142"/>
      <c r="B1235" s="142"/>
      <c r="C1235" s="142"/>
      <c r="D1235" s="142"/>
      <c r="E1235" s="142"/>
      <c r="F1235" s="142"/>
      <c r="G1235" s="142"/>
      <c r="Q1235" s="8">
        <f t="shared" si="76"/>
        <v>1</v>
      </c>
      <c r="R1235" s="8">
        <f t="shared" si="77"/>
        <v>1</v>
      </c>
      <c r="S1235" s="8">
        <f t="shared" si="78"/>
        <v>1</v>
      </c>
      <c r="T1235" s="8">
        <f t="shared" si="79"/>
        <v>3</v>
      </c>
    </row>
    <row r="1236" customHeight="1" spans="1:20">
      <c r="A1236" s="142"/>
      <c r="B1236" s="142"/>
      <c r="C1236" s="142"/>
      <c r="D1236" s="142"/>
      <c r="E1236" s="142"/>
      <c r="F1236" s="142"/>
      <c r="G1236" s="142"/>
      <c r="Q1236" s="8">
        <f t="shared" si="76"/>
        <v>1</v>
      </c>
      <c r="R1236" s="8">
        <f t="shared" si="77"/>
        <v>1</v>
      </c>
      <c r="S1236" s="8">
        <f t="shared" si="78"/>
        <v>1</v>
      </c>
      <c r="T1236" s="8">
        <f t="shared" si="79"/>
        <v>3</v>
      </c>
    </row>
    <row r="1237" customHeight="1" spans="1:20">
      <c r="A1237" s="142"/>
      <c r="B1237" s="142"/>
      <c r="C1237" s="142"/>
      <c r="D1237" s="142"/>
      <c r="E1237" s="142"/>
      <c r="F1237" s="142"/>
      <c r="G1237" s="142"/>
      <c r="Q1237" s="8">
        <f t="shared" si="76"/>
        <v>1</v>
      </c>
      <c r="R1237" s="8">
        <f t="shared" si="77"/>
        <v>1</v>
      </c>
      <c r="S1237" s="8">
        <f t="shared" si="78"/>
        <v>1</v>
      </c>
      <c r="T1237" s="8">
        <f t="shared" si="79"/>
        <v>3</v>
      </c>
    </row>
    <row r="1238" customHeight="1" spans="1:20">
      <c r="A1238" s="142"/>
      <c r="B1238" s="142"/>
      <c r="C1238" s="142"/>
      <c r="D1238" s="142"/>
      <c r="E1238" s="142"/>
      <c r="F1238" s="142"/>
      <c r="G1238" s="142"/>
      <c r="Q1238" s="8">
        <f t="shared" si="76"/>
        <v>1</v>
      </c>
      <c r="R1238" s="8">
        <f t="shared" si="77"/>
        <v>1</v>
      </c>
      <c r="S1238" s="8">
        <f t="shared" si="78"/>
        <v>1</v>
      </c>
      <c r="T1238" s="8">
        <f t="shared" si="79"/>
        <v>3</v>
      </c>
    </row>
    <row r="1239" customHeight="1" spans="1:20">
      <c r="A1239" s="142"/>
      <c r="B1239" s="142"/>
      <c r="C1239" s="142"/>
      <c r="D1239" s="142"/>
      <c r="E1239" s="142"/>
      <c r="F1239" s="142"/>
      <c r="G1239" s="142"/>
      <c r="Q1239" s="8">
        <f t="shared" si="76"/>
        <v>1</v>
      </c>
      <c r="R1239" s="8">
        <f t="shared" si="77"/>
        <v>1</v>
      </c>
      <c r="S1239" s="8">
        <f t="shared" si="78"/>
        <v>1</v>
      </c>
      <c r="T1239" s="8">
        <f t="shared" si="79"/>
        <v>3</v>
      </c>
    </row>
    <row r="1240" customHeight="1" spans="1:20">
      <c r="A1240" s="142"/>
      <c r="B1240" s="142"/>
      <c r="C1240" s="142"/>
      <c r="D1240" s="142"/>
      <c r="E1240" s="142"/>
      <c r="F1240" s="142"/>
      <c r="G1240" s="142"/>
      <c r="Q1240" s="8">
        <f t="shared" ref="Q1240:Q1303" si="80">IF(K1240="No comment",0,1)</f>
        <v>1</v>
      </c>
      <c r="R1240" s="8">
        <f t="shared" ref="R1240:R1303" si="81">IF(L1240="No comment",0,1)</f>
        <v>1</v>
      </c>
      <c r="S1240" s="8">
        <f t="shared" ref="S1240:S1303" si="82">IF(M1240="No comment",0,1)</f>
        <v>1</v>
      </c>
      <c r="T1240" s="8">
        <f t="shared" ref="T1240:T1303" si="83">SUM(N1240:S1240)</f>
        <v>3</v>
      </c>
    </row>
    <row r="1241" customHeight="1" spans="1:20">
      <c r="A1241" s="142"/>
      <c r="B1241" s="142"/>
      <c r="C1241" s="142"/>
      <c r="D1241" s="142"/>
      <c r="E1241" s="142"/>
      <c r="F1241" s="142"/>
      <c r="G1241" s="142"/>
      <c r="Q1241" s="8">
        <f t="shared" si="80"/>
        <v>1</v>
      </c>
      <c r="R1241" s="8">
        <f t="shared" si="81"/>
        <v>1</v>
      </c>
      <c r="S1241" s="8">
        <f t="shared" si="82"/>
        <v>1</v>
      </c>
      <c r="T1241" s="8">
        <f t="shared" si="83"/>
        <v>3</v>
      </c>
    </row>
    <row r="1242" customHeight="1" spans="1:20">
      <c r="A1242" s="142"/>
      <c r="B1242" s="142"/>
      <c r="C1242" s="142"/>
      <c r="D1242" s="142"/>
      <c r="E1242" s="142"/>
      <c r="F1242" s="142"/>
      <c r="G1242" s="142"/>
      <c r="Q1242" s="8">
        <f t="shared" si="80"/>
        <v>1</v>
      </c>
      <c r="R1242" s="8">
        <f t="shared" si="81"/>
        <v>1</v>
      </c>
      <c r="S1242" s="8">
        <f t="shared" si="82"/>
        <v>1</v>
      </c>
      <c r="T1242" s="8">
        <f t="shared" si="83"/>
        <v>3</v>
      </c>
    </row>
    <row r="1243" customHeight="1" spans="1:20">
      <c r="A1243" s="142"/>
      <c r="B1243" s="142"/>
      <c r="C1243" s="142"/>
      <c r="D1243" s="142"/>
      <c r="E1243" s="142"/>
      <c r="F1243" s="142"/>
      <c r="G1243" s="142"/>
      <c r="Q1243" s="8">
        <f t="shared" si="80"/>
        <v>1</v>
      </c>
      <c r="R1243" s="8">
        <f t="shared" si="81"/>
        <v>1</v>
      </c>
      <c r="S1243" s="8">
        <f t="shared" si="82"/>
        <v>1</v>
      </c>
      <c r="T1243" s="8">
        <f t="shared" si="83"/>
        <v>3</v>
      </c>
    </row>
    <row r="1244" customHeight="1" spans="1:20">
      <c r="A1244" s="142"/>
      <c r="B1244" s="142"/>
      <c r="C1244" s="142"/>
      <c r="D1244" s="142"/>
      <c r="E1244" s="142"/>
      <c r="F1244" s="142"/>
      <c r="G1244" s="142"/>
      <c r="Q1244" s="8">
        <f t="shared" si="80"/>
        <v>1</v>
      </c>
      <c r="R1244" s="8">
        <f t="shared" si="81"/>
        <v>1</v>
      </c>
      <c r="S1244" s="8">
        <f t="shared" si="82"/>
        <v>1</v>
      </c>
      <c r="T1244" s="8">
        <f t="shared" si="83"/>
        <v>3</v>
      </c>
    </row>
    <row r="1245" customHeight="1" spans="1:20">
      <c r="A1245" s="142"/>
      <c r="B1245" s="142"/>
      <c r="C1245" s="142"/>
      <c r="D1245" s="142"/>
      <c r="E1245" s="142"/>
      <c r="F1245" s="142"/>
      <c r="G1245" s="142"/>
      <c r="Q1245" s="8">
        <f t="shared" si="80"/>
        <v>1</v>
      </c>
      <c r="R1245" s="8">
        <f t="shared" si="81"/>
        <v>1</v>
      </c>
      <c r="S1245" s="8">
        <f t="shared" si="82"/>
        <v>1</v>
      </c>
      <c r="T1245" s="8">
        <f t="shared" si="83"/>
        <v>3</v>
      </c>
    </row>
    <row r="1246" customHeight="1" spans="1:20">
      <c r="A1246" s="142"/>
      <c r="B1246" s="142"/>
      <c r="C1246" s="142"/>
      <c r="D1246" s="142"/>
      <c r="E1246" s="142"/>
      <c r="F1246" s="142"/>
      <c r="G1246" s="142"/>
      <c r="Q1246" s="8">
        <f t="shared" si="80"/>
        <v>1</v>
      </c>
      <c r="R1246" s="8">
        <f t="shared" si="81"/>
        <v>1</v>
      </c>
      <c r="S1246" s="8">
        <f t="shared" si="82"/>
        <v>1</v>
      </c>
      <c r="T1246" s="8">
        <f t="shared" si="83"/>
        <v>3</v>
      </c>
    </row>
    <row r="1247" customHeight="1" spans="1:20">
      <c r="A1247" s="142"/>
      <c r="B1247" s="142"/>
      <c r="C1247" s="142"/>
      <c r="D1247" s="142"/>
      <c r="E1247" s="142"/>
      <c r="F1247" s="142"/>
      <c r="G1247" s="142"/>
      <c r="Q1247" s="8">
        <f t="shared" si="80"/>
        <v>1</v>
      </c>
      <c r="R1247" s="8">
        <f t="shared" si="81"/>
        <v>1</v>
      </c>
      <c r="S1247" s="8">
        <f t="shared" si="82"/>
        <v>1</v>
      </c>
      <c r="T1247" s="8">
        <f t="shared" si="83"/>
        <v>3</v>
      </c>
    </row>
    <row r="1248" customHeight="1" spans="1:20">
      <c r="A1248" s="142"/>
      <c r="B1248" s="142"/>
      <c r="C1248" s="142"/>
      <c r="D1248" s="142"/>
      <c r="E1248" s="142"/>
      <c r="F1248" s="142"/>
      <c r="G1248" s="142"/>
      <c r="Q1248" s="8">
        <f t="shared" si="80"/>
        <v>1</v>
      </c>
      <c r="R1248" s="8">
        <f t="shared" si="81"/>
        <v>1</v>
      </c>
      <c r="S1248" s="8">
        <f t="shared" si="82"/>
        <v>1</v>
      </c>
      <c r="T1248" s="8">
        <f t="shared" si="83"/>
        <v>3</v>
      </c>
    </row>
    <row r="1249" customHeight="1" spans="1:20">
      <c r="A1249" s="142"/>
      <c r="B1249" s="142"/>
      <c r="C1249" s="142"/>
      <c r="D1249" s="142"/>
      <c r="E1249" s="142"/>
      <c r="F1249" s="142"/>
      <c r="G1249" s="142"/>
      <c r="Q1249" s="8">
        <f t="shared" si="80"/>
        <v>1</v>
      </c>
      <c r="R1249" s="8">
        <f t="shared" si="81"/>
        <v>1</v>
      </c>
      <c r="S1249" s="8">
        <f t="shared" si="82"/>
        <v>1</v>
      </c>
      <c r="T1249" s="8">
        <f t="shared" si="83"/>
        <v>3</v>
      </c>
    </row>
    <row r="1250" customHeight="1" spans="1:20">
      <c r="A1250" s="142"/>
      <c r="B1250" s="142"/>
      <c r="C1250" s="142"/>
      <c r="D1250" s="142"/>
      <c r="E1250" s="142"/>
      <c r="F1250" s="142"/>
      <c r="G1250" s="142"/>
      <c r="Q1250" s="8">
        <f t="shared" si="80"/>
        <v>1</v>
      </c>
      <c r="R1250" s="8">
        <f t="shared" si="81"/>
        <v>1</v>
      </c>
      <c r="S1250" s="8">
        <f t="shared" si="82"/>
        <v>1</v>
      </c>
      <c r="T1250" s="8">
        <f t="shared" si="83"/>
        <v>3</v>
      </c>
    </row>
    <row r="1251" customHeight="1" spans="1:20">
      <c r="A1251" s="142"/>
      <c r="B1251" s="142"/>
      <c r="C1251" s="142"/>
      <c r="D1251" s="142"/>
      <c r="E1251" s="142"/>
      <c r="F1251" s="142"/>
      <c r="G1251" s="142"/>
      <c r="Q1251" s="8">
        <f t="shared" si="80"/>
        <v>1</v>
      </c>
      <c r="R1251" s="8">
        <f t="shared" si="81"/>
        <v>1</v>
      </c>
      <c r="S1251" s="8">
        <f t="shared" si="82"/>
        <v>1</v>
      </c>
      <c r="T1251" s="8">
        <f t="shared" si="83"/>
        <v>3</v>
      </c>
    </row>
    <row r="1252" customHeight="1" spans="1:20">
      <c r="A1252" s="142"/>
      <c r="B1252" s="142"/>
      <c r="C1252" s="142"/>
      <c r="D1252" s="142"/>
      <c r="E1252" s="142"/>
      <c r="F1252" s="142"/>
      <c r="G1252" s="142"/>
      <c r="Q1252" s="8">
        <f t="shared" si="80"/>
        <v>1</v>
      </c>
      <c r="R1252" s="8">
        <f t="shared" si="81"/>
        <v>1</v>
      </c>
      <c r="S1252" s="8">
        <f t="shared" si="82"/>
        <v>1</v>
      </c>
      <c r="T1252" s="8">
        <f t="shared" si="83"/>
        <v>3</v>
      </c>
    </row>
    <row r="1253" customHeight="1" spans="1:20">
      <c r="A1253" s="142"/>
      <c r="B1253" s="142"/>
      <c r="C1253" s="142"/>
      <c r="D1253" s="142"/>
      <c r="E1253" s="142"/>
      <c r="F1253" s="142"/>
      <c r="G1253" s="142"/>
      <c r="Q1253" s="8">
        <f t="shared" si="80"/>
        <v>1</v>
      </c>
      <c r="R1253" s="8">
        <f t="shared" si="81"/>
        <v>1</v>
      </c>
      <c r="S1253" s="8">
        <f t="shared" si="82"/>
        <v>1</v>
      </c>
      <c r="T1253" s="8">
        <f t="shared" si="83"/>
        <v>3</v>
      </c>
    </row>
    <row r="1254" customHeight="1" spans="1:20">
      <c r="A1254" s="142"/>
      <c r="B1254" s="142"/>
      <c r="C1254" s="142"/>
      <c r="D1254" s="142"/>
      <c r="E1254" s="142"/>
      <c r="F1254" s="142"/>
      <c r="G1254" s="142"/>
      <c r="Q1254" s="8">
        <f t="shared" si="80"/>
        <v>1</v>
      </c>
      <c r="R1254" s="8">
        <f t="shared" si="81"/>
        <v>1</v>
      </c>
      <c r="S1254" s="8">
        <f t="shared" si="82"/>
        <v>1</v>
      </c>
      <c r="T1254" s="8">
        <f t="shared" si="83"/>
        <v>3</v>
      </c>
    </row>
    <row r="1255" customHeight="1" spans="1:20">
      <c r="A1255" s="142"/>
      <c r="B1255" s="142"/>
      <c r="C1255" s="142"/>
      <c r="D1255" s="142"/>
      <c r="E1255" s="142"/>
      <c r="F1255" s="142"/>
      <c r="G1255" s="142"/>
      <c r="Q1255" s="8">
        <f t="shared" si="80"/>
        <v>1</v>
      </c>
      <c r="R1255" s="8">
        <f t="shared" si="81"/>
        <v>1</v>
      </c>
      <c r="S1255" s="8">
        <f t="shared" si="82"/>
        <v>1</v>
      </c>
      <c r="T1255" s="8">
        <f t="shared" si="83"/>
        <v>3</v>
      </c>
    </row>
    <row r="1256" customHeight="1" spans="1:20">
      <c r="A1256" s="142"/>
      <c r="B1256" s="142"/>
      <c r="C1256" s="142"/>
      <c r="D1256" s="142"/>
      <c r="E1256" s="142"/>
      <c r="F1256" s="142"/>
      <c r="G1256" s="142"/>
      <c r="Q1256" s="8">
        <f t="shared" si="80"/>
        <v>1</v>
      </c>
      <c r="R1256" s="8">
        <f t="shared" si="81"/>
        <v>1</v>
      </c>
      <c r="S1256" s="8">
        <f t="shared" si="82"/>
        <v>1</v>
      </c>
      <c r="T1256" s="8">
        <f t="shared" si="83"/>
        <v>3</v>
      </c>
    </row>
    <row r="1257" customHeight="1" spans="1:20">
      <c r="A1257" s="142"/>
      <c r="B1257" s="142"/>
      <c r="C1257" s="142"/>
      <c r="D1257" s="142"/>
      <c r="E1257" s="142"/>
      <c r="F1257" s="142"/>
      <c r="G1257" s="142"/>
      <c r="Q1257" s="8">
        <f t="shared" si="80"/>
        <v>1</v>
      </c>
      <c r="R1257" s="8">
        <f t="shared" si="81"/>
        <v>1</v>
      </c>
      <c r="S1257" s="8">
        <f t="shared" si="82"/>
        <v>1</v>
      </c>
      <c r="T1257" s="8">
        <f t="shared" si="83"/>
        <v>3</v>
      </c>
    </row>
    <row r="1258" customHeight="1" spans="1:20">
      <c r="A1258" s="142"/>
      <c r="B1258" s="142"/>
      <c r="C1258" s="142"/>
      <c r="D1258" s="142"/>
      <c r="E1258" s="142"/>
      <c r="F1258" s="142"/>
      <c r="G1258" s="142"/>
      <c r="Q1258" s="8">
        <f t="shared" si="80"/>
        <v>1</v>
      </c>
      <c r="R1258" s="8">
        <f t="shared" si="81"/>
        <v>1</v>
      </c>
      <c r="S1258" s="8">
        <f t="shared" si="82"/>
        <v>1</v>
      </c>
      <c r="T1258" s="8">
        <f t="shared" si="83"/>
        <v>3</v>
      </c>
    </row>
    <row r="1259" customHeight="1" spans="1:20">
      <c r="A1259" s="142"/>
      <c r="B1259" s="142"/>
      <c r="C1259" s="142"/>
      <c r="D1259" s="142"/>
      <c r="E1259" s="142"/>
      <c r="F1259" s="142"/>
      <c r="G1259" s="142"/>
      <c r="Q1259" s="8">
        <f t="shared" si="80"/>
        <v>1</v>
      </c>
      <c r="R1259" s="8">
        <f t="shared" si="81"/>
        <v>1</v>
      </c>
      <c r="S1259" s="8">
        <f t="shared" si="82"/>
        <v>1</v>
      </c>
      <c r="T1259" s="8">
        <f t="shared" si="83"/>
        <v>3</v>
      </c>
    </row>
    <row r="1260" customHeight="1" spans="1:20">
      <c r="A1260" s="142"/>
      <c r="B1260" s="142"/>
      <c r="C1260" s="142"/>
      <c r="D1260" s="142"/>
      <c r="E1260" s="142"/>
      <c r="F1260" s="142"/>
      <c r="G1260" s="142"/>
      <c r="Q1260" s="8">
        <f t="shared" si="80"/>
        <v>1</v>
      </c>
      <c r="R1260" s="8">
        <f t="shared" si="81"/>
        <v>1</v>
      </c>
      <c r="S1260" s="8">
        <f t="shared" si="82"/>
        <v>1</v>
      </c>
      <c r="T1260" s="8">
        <f t="shared" si="83"/>
        <v>3</v>
      </c>
    </row>
    <row r="1261" customHeight="1" spans="1:20">
      <c r="A1261" s="142"/>
      <c r="B1261" s="142"/>
      <c r="C1261" s="142"/>
      <c r="D1261" s="142"/>
      <c r="E1261" s="142"/>
      <c r="F1261" s="142"/>
      <c r="G1261" s="142"/>
      <c r="Q1261" s="8">
        <f t="shared" si="80"/>
        <v>1</v>
      </c>
      <c r="R1261" s="8">
        <f t="shared" si="81"/>
        <v>1</v>
      </c>
      <c r="S1261" s="8">
        <f t="shared" si="82"/>
        <v>1</v>
      </c>
      <c r="T1261" s="8">
        <f t="shared" si="83"/>
        <v>3</v>
      </c>
    </row>
    <row r="1262" customHeight="1" spans="1:20">
      <c r="A1262" s="142"/>
      <c r="B1262" s="142"/>
      <c r="C1262" s="142"/>
      <c r="D1262" s="142"/>
      <c r="E1262" s="142"/>
      <c r="F1262" s="142"/>
      <c r="G1262" s="142"/>
      <c r="Q1262" s="8">
        <f t="shared" si="80"/>
        <v>1</v>
      </c>
      <c r="R1262" s="8">
        <f t="shared" si="81"/>
        <v>1</v>
      </c>
      <c r="S1262" s="8">
        <f t="shared" si="82"/>
        <v>1</v>
      </c>
      <c r="T1262" s="8">
        <f t="shared" si="83"/>
        <v>3</v>
      </c>
    </row>
    <row r="1263" customHeight="1" spans="1:20">
      <c r="A1263" s="142"/>
      <c r="B1263" s="142"/>
      <c r="C1263" s="142"/>
      <c r="D1263" s="142"/>
      <c r="E1263" s="142"/>
      <c r="F1263" s="142"/>
      <c r="G1263" s="142"/>
      <c r="Q1263" s="8">
        <f t="shared" si="80"/>
        <v>1</v>
      </c>
      <c r="R1263" s="8">
        <f t="shared" si="81"/>
        <v>1</v>
      </c>
      <c r="S1263" s="8">
        <f t="shared" si="82"/>
        <v>1</v>
      </c>
      <c r="T1263" s="8">
        <f t="shared" si="83"/>
        <v>3</v>
      </c>
    </row>
    <row r="1264" customHeight="1" spans="1:20">
      <c r="A1264" s="142"/>
      <c r="B1264" s="142"/>
      <c r="C1264" s="142"/>
      <c r="D1264" s="142"/>
      <c r="E1264" s="142"/>
      <c r="F1264" s="142"/>
      <c r="G1264" s="142"/>
      <c r="Q1264" s="8">
        <f t="shared" si="80"/>
        <v>1</v>
      </c>
      <c r="R1264" s="8">
        <f t="shared" si="81"/>
        <v>1</v>
      </c>
      <c r="S1264" s="8">
        <f t="shared" si="82"/>
        <v>1</v>
      </c>
      <c r="T1264" s="8">
        <f t="shared" si="83"/>
        <v>3</v>
      </c>
    </row>
    <row r="1265" customHeight="1" spans="1:20">
      <c r="A1265" s="142"/>
      <c r="B1265" s="142"/>
      <c r="C1265" s="142"/>
      <c r="D1265" s="142"/>
      <c r="E1265" s="142"/>
      <c r="F1265" s="142"/>
      <c r="G1265" s="142"/>
      <c r="Q1265" s="8">
        <f t="shared" si="80"/>
        <v>1</v>
      </c>
      <c r="R1265" s="8">
        <f t="shared" si="81"/>
        <v>1</v>
      </c>
      <c r="S1265" s="8">
        <f t="shared" si="82"/>
        <v>1</v>
      </c>
      <c r="T1265" s="8">
        <f t="shared" si="83"/>
        <v>3</v>
      </c>
    </row>
    <row r="1266" customHeight="1" spans="1:20">
      <c r="A1266" s="142"/>
      <c r="B1266" s="142"/>
      <c r="C1266" s="142"/>
      <c r="D1266" s="142"/>
      <c r="E1266" s="142"/>
      <c r="F1266" s="142"/>
      <c r="G1266" s="142"/>
      <c r="Q1266" s="8">
        <f t="shared" si="80"/>
        <v>1</v>
      </c>
      <c r="R1266" s="8">
        <f t="shared" si="81"/>
        <v>1</v>
      </c>
      <c r="S1266" s="8">
        <f t="shared" si="82"/>
        <v>1</v>
      </c>
      <c r="T1266" s="8">
        <f t="shared" si="83"/>
        <v>3</v>
      </c>
    </row>
    <row r="1267" customHeight="1" spans="1:20">
      <c r="A1267" s="142"/>
      <c r="B1267" s="142"/>
      <c r="C1267" s="142"/>
      <c r="D1267" s="142"/>
      <c r="E1267" s="142"/>
      <c r="F1267" s="142"/>
      <c r="G1267" s="142"/>
      <c r="Q1267" s="8">
        <f t="shared" si="80"/>
        <v>1</v>
      </c>
      <c r="R1267" s="8">
        <f t="shared" si="81"/>
        <v>1</v>
      </c>
      <c r="S1267" s="8">
        <f t="shared" si="82"/>
        <v>1</v>
      </c>
      <c r="T1267" s="8">
        <f t="shared" si="83"/>
        <v>3</v>
      </c>
    </row>
    <row r="1268" customHeight="1" spans="1:20">
      <c r="A1268" s="142"/>
      <c r="B1268" s="142"/>
      <c r="C1268" s="142"/>
      <c r="D1268" s="142"/>
      <c r="E1268" s="142"/>
      <c r="F1268" s="142"/>
      <c r="G1268" s="142"/>
      <c r="Q1268" s="8">
        <f t="shared" si="80"/>
        <v>1</v>
      </c>
      <c r="R1268" s="8">
        <f t="shared" si="81"/>
        <v>1</v>
      </c>
      <c r="S1268" s="8">
        <f t="shared" si="82"/>
        <v>1</v>
      </c>
      <c r="T1268" s="8">
        <f t="shared" si="83"/>
        <v>3</v>
      </c>
    </row>
    <row r="1269" customHeight="1" spans="1:20">
      <c r="A1269" s="142"/>
      <c r="B1269" s="142"/>
      <c r="C1269" s="142"/>
      <c r="D1269" s="142"/>
      <c r="E1269" s="142"/>
      <c r="F1269" s="142"/>
      <c r="G1269" s="142"/>
      <c r="Q1269" s="8">
        <f t="shared" si="80"/>
        <v>1</v>
      </c>
      <c r="R1269" s="8">
        <f t="shared" si="81"/>
        <v>1</v>
      </c>
      <c r="S1269" s="8">
        <f t="shared" si="82"/>
        <v>1</v>
      </c>
      <c r="T1269" s="8">
        <f t="shared" si="83"/>
        <v>3</v>
      </c>
    </row>
    <row r="1270" customHeight="1" spans="1:20">
      <c r="A1270" s="142"/>
      <c r="B1270" s="142"/>
      <c r="C1270" s="142"/>
      <c r="D1270" s="142"/>
      <c r="E1270" s="142"/>
      <c r="F1270" s="142"/>
      <c r="G1270" s="142"/>
      <c r="Q1270" s="8">
        <f t="shared" si="80"/>
        <v>1</v>
      </c>
      <c r="R1270" s="8">
        <f t="shared" si="81"/>
        <v>1</v>
      </c>
      <c r="S1270" s="8">
        <f t="shared" si="82"/>
        <v>1</v>
      </c>
      <c r="T1270" s="8">
        <f t="shared" si="83"/>
        <v>3</v>
      </c>
    </row>
    <row r="1271" customHeight="1" spans="1:20">
      <c r="A1271" s="142"/>
      <c r="B1271" s="142"/>
      <c r="C1271" s="142"/>
      <c r="D1271" s="142"/>
      <c r="E1271" s="142"/>
      <c r="F1271" s="142"/>
      <c r="G1271" s="142"/>
      <c r="Q1271" s="8">
        <f t="shared" si="80"/>
        <v>1</v>
      </c>
      <c r="R1271" s="8">
        <f t="shared" si="81"/>
        <v>1</v>
      </c>
      <c r="S1271" s="8">
        <f t="shared" si="82"/>
        <v>1</v>
      </c>
      <c r="T1271" s="8">
        <f t="shared" si="83"/>
        <v>3</v>
      </c>
    </row>
    <row r="1272" customHeight="1" spans="1:20">
      <c r="A1272" s="142"/>
      <c r="B1272" s="142"/>
      <c r="C1272" s="142"/>
      <c r="D1272" s="142"/>
      <c r="E1272" s="142"/>
      <c r="F1272" s="142"/>
      <c r="G1272" s="142"/>
      <c r="Q1272" s="8">
        <f t="shared" si="80"/>
        <v>1</v>
      </c>
      <c r="R1272" s="8">
        <f t="shared" si="81"/>
        <v>1</v>
      </c>
      <c r="S1272" s="8">
        <f t="shared" si="82"/>
        <v>1</v>
      </c>
      <c r="T1272" s="8">
        <f t="shared" si="83"/>
        <v>3</v>
      </c>
    </row>
    <row r="1273" customHeight="1" spans="1:20">
      <c r="A1273" s="142"/>
      <c r="B1273" s="142"/>
      <c r="C1273" s="142"/>
      <c r="D1273" s="142"/>
      <c r="E1273" s="142"/>
      <c r="F1273" s="142"/>
      <c r="G1273" s="142"/>
      <c r="Q1273" s="8">
        <f t="shared" si="80"/>
        <v>1</v>
      </c>
      <c r="R1273" s="8">
        <f t="shared" si="81"/>
        <v>1</v>
      </c>
      <c r="S1273" s="8">
        <f t="shared" si="82"/>
        <v>1</v>
      </c>
      <c r="T1273" s="8">
        <f t="shared" si="83"/>
        <v>3</v>
      </c>
    </row>
    <row r="1274" customHeight="1" spans="1:20">
      <c r="A1274" s="142"/>
      <c r="B1274" s="142"/>
      <c r="C1274" s="142"/>
      <c r="D1274" s="142"/>
      <c r="E1274" s="142"/>
      <c r="F1274" s="142"/>
      <c r="G1274" s="142"/>
      <c r="Q1274" s="8">
        <f t="shared" si="80"/>
        <v>1</v>
      </c>
      <c r="R1274" s="8">
        <f t="shared" si="81"/>
        <v>1</v>
      </c>
      <c r="S1274" s="8">
        <f t="shared" si="82"/>
        <v>1</v>
      </c>
      <c r="T1274" s="8">
        <f t="shared" si="83"/>
        <v>3</v>
      </c>
    </row>
    <row r="1275" customHeight="1" spans="1:20">
      <c r="A1275" s="142"/>
      <c r="B1275" s="142"/>
      <c r="C1275" s="142"/>
      <c r="D1275" s="142"/>
      <c r="E1275" s="142"/>
      <c r="F1275" s="142"/>
      <c r="G1275" s="142"/>
      <c r="Q1275" s="8">
        <f t="shared" si="80"/>
        <v>1</v>
      </c>
      <c r="R1275" s="8">
        <f t="shared" si="81"/>
        <v>1</v>
      </c>
      <c r="S1275" s="8">
        <f t="shared" si="82"/>
        <v>1</v>
      </c>
      <c r="T1275" s="8">
        <f t="shared" si="83"/>
        <v>3</v>
      </c>
    </row>
    <row r="1276" customHeight="1" spans="1:20">
      <c r="A1276" s="142"/>
      <c r="B1276" s="142"/>
      <c r="C1276" s="142"/>
      <c r="D1276" s="142"/>
      <c r="E1276" s="142"/>
      <c r="F1276" s="142"/>
      <c r="G1276" s="142"/>
      <c r="Q1276" s="8">
        <f t="shared" si="80"/>
        <v>1</v>
      </c>
      <c r="R1276" s="8">
        <f t="shared" si="81"/>
        <v>1</v>
      </c>
      <c r="S1276" s="8">
        <f t="shared" si="82"/>
        <v>1</v>
      </c>
      <c r="T1276" s="8">
        <f t="shared" si="83"/>
        <v>3</v>
      </c>
    </row>
    <row r="1277" customHeight="1" spans="1:20">
      <c r="A1277" s="142"/>
      <c r="B1277" s="142"/>
      <c r="C1277" s="142"/>
      <c r="D1277" s="142"/>
      <c r="E1277" s="142"/>
      <c r="F1277" s="142"/>
      <c r="G1277" s="142"/>
      <c r="Q1277" s="8">
        <f t="shared" si="80"/>
        <v>1</v>
      </c>
      <c r="R1277" s="8">
        <f t="shared" si="81"/>
        <v>1</v>
      </c>
      <c r="S1277" s="8">
        <f t="shared" si="82"/>
        <v>1</v>
      </c>
      <c r="T1277" s="8">
        <f t="shared" si="83"/>
        <v>3</v>
      </c>
    </row>
    <row r="1278" customHeight="1" spans="1:20">
      <c r="A1278" s="142"/>
      <c r="B1278" s="142"/>
      <c r="C1278" s="142"/>
      <c r="D1278" s="142"/>
      <c r="E1278" s="142"/>
      <c r="F1278" s="142"/>
      <c r="G1278" s="142"/>
      <c r="Q1278" s="8">
        <f t="shared" si="80"/>
        <v>1</v>
      </c>
      <c r="R1278" s="8">
        <f t="shared" si="81"/>
        <v>1</v>
      </c>
      <c r="S1278" s="8">
        <f t="shared" si="82"/>
        <v>1</v>
      </c>
      <c r="T1278" s="8">
        <f t="shared" si="83"/>
        <v>3</v>
      </c>
    </row>
    <row r="1279" customHeight="1" spans="1:20">
      <c r="A1279" s="142"/>
      <c r="B1279" s="142"/>
      <c r="C1279" s="142"/>
      <c r="D1279" s="142"/>
      <c r="E1279" s="142"/>
      <c r="F1279" s="142"/>
      <c r="G1279" s="142"/>
      <c r="Q1279" s="8">
        <f t="shared" si="80"/>
        <v>1</v>
      </c>
      <c r="R1279" s="8">
        <f t="shared" si="81"/>
        <v>1</v>
      </c>
      <c r="S1279" s="8">
        <f t="shared" si="82"/>
        <v>1</v>
      </c>
      <c r="T1279" s="8">
        <f t="shared" si="83"/>
        <v>3</v>
      </c>
    </row>
    <row r="1280" customHeight="1" spans="1:20">
      <c r="A1280" s="142"/>
      <c r="B1280" s="142"/>
      <c r="C1280" s="142"/>
      <c r="D1280" s="142"/>
      <c r="E1280" s="142"/>
      <c r="F1280" s="142"/>
      <c r="G1280" s="142"/>
      <c r="Q1280" s="8">
        <f t="shared" si="80"/>
        <v>1</v>
      </c>
      <c r="R1280" s="8">
        <f t="shared" si="81"/>
        <v>1</v>
      </c>
      <c r="S1280" s="8">
        <f t="shared" si="82"/>
        <v>1</v>
      </c>
      <c r="T1280" s="8">
        <f t="shared" si="83"/>
        <v>3</v>
      </c>
    </row>
    <row r="1281" customHeight="1" spans="1:20">
      <c r="A1281" s="142"/>
      <c r="B1281" s="142"/>
      <c r="C1281" s="142"/>
      <c r="D1281" s="142"/>
      <c r="E1281" s="142"/>
      <c r="F1281" s="142"/>
      <c r="G1281" s="142"/>
      <c r="Q1281" s="8">
        <f t="shared" si="80"/>
        <v>1</v>
      </c>
      <c r="R1281" s="8">
        <f t="shared" si="81"/>
        <v>1</v>
      </c>
      <c r="S1281" s="8">
        <f t="shared" si="82"/>
        <v>1</v>
      </c>
      <c r="T1281" s="8">
        <f t="shared" si="83"/>
        <v>3</v>
      </c>
    </row>
    <row r="1282" customHeight="1" spans="1:20">
      <c r="A1282" s="142"/>
      <c r="B1282" s="142"/>
      <c r="C1282" s="142"/>
      <c r="D1282" s="142"/>
      <c r="E1282" s="142"/>
      <c r="F1282" s="142"/>
      <c r="G1282" s="142"/>
      <c r="Q1282" s="8">
        <f t="shared" si="80"/>
        <v>1</v>
      </c>
      <c r="R1282" s="8">
        <f t="shared" si="81"/>
        <v>1</v>
      </c>
      <c r="S1282" s="8">
        <f t="shared" si="82"/>
        <v>1</v>
      </c>
      <c r="T1282" s="8">
        <f t="shared" si="83"/>
        <v>3</v>
      </c>
    </row>
    <row r="1283" customHeight="1" spans="1:20">
      <c r="A1283" s="142"/>
      <c r="B1283" s="142"/>
      <c r="C1283" s="142"/>
      <c r="D1283" s="142"/>
      <c r="E1283" s="142"/>
      <c r="F1283" s="142"/>
      <c r="G1283" s="142"/>
      <c r="Q1283" s="8">
        <f t="shared" si="80"/>
        <v>1</v>
      </c>
      <c r="R1283" s="8">
        <f t="shared" si="81"/>
        <v>1</v>
      </c>
      <c r="S1283" s="8">
        <f t="shared" si="82"/>
        <v>1</v>
      </c>
      <c r="T1283" s="8">
        <f t="shared" si="83"/>
        <v>3</v>
      </c>
    </row>
    <row r="1284" customHeight="1" spans="1:20">
      <c r="A1284" s="142"/>
      <c r="B1284" s="142"/>
      <c r="C1284" s="142"/>
      <c r="D1284" s="142"/>
      <c r="E1284" s="142"/>
      <c r="F1284" s="142"/>
      <c r="G1284" s="142"/>
      <c r="Q1284" s="8">
        <f t="shared" si="80"/>
        <v>1</v>
      </c>
      <c r="R1284" s="8">
        <f t="shared" si="81"/>
        <v>1</v>
      </c>
      <c r="S1284" s="8">
        <f t="shared" si="82"/>
        <v>1</v>
      </c>
      <c r="T1284" s="8">
        <f t="shared" si="83"/>
        <v>3</v>
      </c>
    </row>
    <row r="1285" customHeight="1" spans="1:20">
      <c r="A1285" s="142"/>
      <c r="B1285" s="142"/>
      <c r="C1285" s="142"/>
      <c r="D1285" s="142"/>
      <c r="E1285" s="142"/>
      <c r="F1285" s="142"/>
      <c r="G1285" s="142"/>
      <c r="Q1285" s="8">
        <f t="shared" si="80"/>
        <v>1</v>
      </c>
      <c r="R1285" s="8">
        <f t="shared" si="81"/>
        <v>1</v>
      </c>
      <c r="S1285" s="8">
        <f t="shared" si="82"/>
        <v>1</v>
      </c>
      <c r="T1285" s="8">
        <f t="shared" si="83"/>
        <v>3</v>
      </c>
    </row>
    <row r="1286" ht="13.8" customHeight="1" spans="1:20">
      <c r="A1286" s="179" t="s">
        <v>2</v>
      </c>
      <c r="B1286" s="180" t="s">
        <v>3</v>
      </c>
      <c r="C1286" s="227" t="s">
        <v>4</v>
      </c>
      <c r="D1286" s="181" t="s">
        <v>5</v>
      </c>
      <c r="E1286" s="182" t="s">
        <v>6</v>
      </c>
      <c r="F1286" s="183" t="s">
        <v>7</v>
      </c>
      <c r="G1286" s="184" t="s">
        <v>8</v>
      </c>
      <c r="Q1286" s="8">
        <f t="shared" si="80"/>
        <v>1</v>
      </c>
      <c r="R1286" s="8">
        <f t="shared" si="81"/>
        <v>1</v>
      </c>
      <c r="S1286" s="8">
        <f t="shared" si="82"/>
        <v>1</v>
      </c>
      <c r="T1286" s="8">
        <f t="shared" si="83"/>
        <v>3</v>
      </c>
    </row>
    <row r="1287" customHeight="1" spans="1:20">
      <c r="A1287" s="111"/>
      <c r="B1287" s="185"/>
      <c r="C1287" s="114"/>
      <c r="D1287" s="114"/>
      <c r="E1287" s="115"/>
      <c r="F1287" s="116"/>
      <c r="G1287" s="117"/>
      <c r="Q1287" s="8">
        <f t="shared" si="80"/>
        <v>1</v>
      </c>
      <c r="R1287" s="8">
        <f t="shared" si="81"/>
        <v>1</v>
      </c>
      <c r="S1287" s="8">
        <f t="shared" si="82"/>
        <v>1</v>
      </c>
      <c r="T1287" s="8">
        <f t="shared" si="83"/>
        <v>3</v>
      </c>
    </row>
    <row r="1288" customHeight="1" spans="1:20">
      <c r="A1288" s="162"/>
      <c r="B1288" s="186"/>
      <c r="C1288" s="187" t="s">
        <v>870</v>
      </c>
      <c r="D1288" s="160"/>
      <c r="E1288" s="164"/>
      <c r="F1288" s="159"/>
      <c r="G1288" s="120"/>
      <c r="Q1288" s="8">
        <f t="shared" si="80"/>
        <v>1</v>
      </c>
      <c r="R1288" s="8">
        <f t="shared" si="81"/>
        <v>1</v>
      </c>
      <c r="S1288" s="8">
        <f t="shared" si="82"/>
        <v>1</v>
      </c>
      <c r="T1288" s="8">
        <f t="shared" si="83"/>
        <v>3</v>
      </c>
    </row>
    <row r="1289" customHeight="1" spans="1:20">
      <c r="A1289" s="162"/>
      <c r="B1289" s="186"/>
      <c r="C1289" s="187"/>
      <c r="D1289" s="160"/>
      <c r="E1289" s="164"/>
      <c r="F1289" s="159"/>
      <c r="G1289" s="120"/>
      <c r="Q1289" s="8">
        <f t="shared" si="80"/>
        <v>1</v>
      </c>
      <c r="R1289" s="8">
        <f t="shared" si="81"/>
        <v>1</v>
      </c>
      <c r="S1289" s="8">
        <f t="shared" si="82"/>
        <v>1</v>
      </c>
      <c r="T1289" s="8">
        <f t="shared" si="83"/>
        <v>3</v>
      </c>
    </row>
    <row r="1290" customHeight="1" spans="1:20">
      <c r="A1290" s="162"/>
      <c r="B1290" s="186" t="s">
        <v>871</v>
      </c>
      <c r="C1290" s="187" t="s">
        <v>872</v>
      </c>
      <c r="D1290" s="160"/>
      <c r="E1290" s="164"/>
      <c r="F1290" s="159"/>
      <c r="G1290" s="120"/>
      <c r="Q1290" s="8">
        <f t="shared" si="80"/>
        <v>1</v>
      </c>
      <c r="R1290" s="8">
        <f t="shared" si="81"/>
        <v>1</v>
      </c>
      <c r="S1290" s="8">
        <f t="shared" si="82"/>
        <v>1</v>
      </c>
      <c r="T1290" s="8">
        <f t="shared" si="83"/>
        <v>3</v>
      </c>
    </row>
    <row r="1291" customHeight="1" spans="1:20">
      <c r="A1291" s="162"/>
      <c r="B1291" s="186"/>
      <c r="C1291" s="187"/>
      <c r="D1291" s="160"/>
      <c r="E1291" s="164"/>
      <c r="F1291" s="159"/>
      <c r="G1291" s="120"/>
      <c r="Q1291" s="8">
        <f t="shared" si="80"/>
        <v>1</v>
      </c>
      <c r="R1291" s="8">
        <f t="shared" si="81"/>
        <v>1</v>
      </c>
      <c r="S1291" s="8">
        <f t="shared" si="82"/>
        <v>1</v>
      </c>
      <c r="T1291" s="8">
        <f t="shared" si="83"/>
        <v>3</v>
      </c>
    </row>
    <row r="1292" customHeight="1" spans="1:20">
      <c r="A1292" s="33"/>
      <c r="B1292" s="148"/>
      <c r="C1292" s="51"/>
      <c r="D1292" s="50"/>
      <c r="E1292" s="119"/>
      <c r="F1292" s="96"/>
      <c r="G1292" s="228"/>
      <c r="Q1292" s="8">
        <f t="shared" si="80"/>
        <v>1</v>
      </c>
      <c r="R1292" s="8">
        <f t="shared" si="81"/>
        <v>1</v>
      </c>
      <c r="S1292" s="8">
        <f t="shared" si="82"/>
        <v>1</v>
      </c>
      <c r="T1292" s="8">
        <f t="shared" si="83"/>
        <v>3</v>
      </c>
    </row>
    <row r="1293" customHeight="1" spans="1:20">
      <c r="A1293" s="33">
        <v>5.1</v>
      </c>
      <c r="B1293" s="189" t="s">
        <v>873</v>
      </c>
      <c r="C1293" s="162" t="s">
        <v>874</v>
      </c>
      <c r="D1293" s="169"/>
      <c r="E1293" s="163"/>
      <c r="F1293" s="159"/>
      <c r="G1293" s="228"/>
      <c r="Q1293" s="8">
        <f t="shared" si="80"/>
        <v>1</v>
      </c>
      <c r="R1293" s="8">
        <f t="shared" si="81"/>
        <v>1</v>
      </c>
      <c r="S1293" s="8">
        <f t="shared" si="82"/>
        <v>1</v>
      </c>
      <c r="T1293" s="8">
        <f t="shared" si="83"/>
        <v>3</v>
      </c>
    </row>
    <row r="1294" customHeight="1" spans="1:20">
      <c r="A1294" s="33"/>
      <c r="B1294" s="160"/>
      <c r="C1294" s="162"/>
      <c r="D1294" s="169"/>
      <c r="E1294" s="163"/>
      <c r="F1294" s="159"/>
      <c r="G1294" s="228"/>
      <c r="Q1294" s="8">
        <f t="shared" si="80"/>
        <v>1</v>
      </c>
      <c r="R1294" s="8">
        <f t="shared" si="81"/>
        <v>1</v>
      </c>
      <c r="S1294" s="8">
        <f t="shared" si="82"/>
        <v>1</v>
      </c>
      <c r="T1294" s="8">
        <f t="shared" si="83"/>
        <v>3</v>
      </c>
    </row>
    <row r="1295" customHeight="1" spans="1:20">
      <c r="A1295" s="33" t="s">
        <v>875</v>
      </c>
      <c r="B1295" s="189" t="s">
        <v>876</v>
      </c>
      <c r="C1295" s="162" t="s">
        <v>877</v>
      </c>
      <c r="D1295" s="169"/>
      <c r="E1295" s="163"/>
      <c r="F1295" s="159"/>
      <c r="G1295" s="228"/>
      <c r="Q1295" s="8">
        <f t="shared" si="80"/>
        <v>1</v>
      </c>
      <c r="R1295" s="8">
        <f t="shared" si="81"/>
        <v>1</v>
      </c>
      <c r="S1295" s="8">
        <f t="shared" si="82"/>
        <v>1</v>
      </c>
      <c r="T1295" s="8">
        <f t="shared" si="83"/>
        <v>3</v>
      </c>
    </row>
    <row r="1296" customHeight="1" spans="1:20">
      <c r="A1296" s="33"/>
      <c r="B1296" s="160"/>
      <c r="C1296" s="162"/>
      <c r="D1296" s="169"/>
      <c r="E1296" s="163"/>
      <c r="F1296" s="159"/>
      <c r="G1296" s="228"/>
      <c r="Q1296" s="8">
        <f t="shared" si="80"/>
        <v>1</v>
      </c>
      <c r="R1296" s="8">
        <f t="shared" si="81"/>
        <v>1</v>
      </c>
      <c r="S1296" s="8">
        <f t="shared" si="82"/>
        <v>1</v>
      </c>
      <c r="T1296" s="8">
        <f t="shared" si="83"/>
        <v>3</v>
      </c>
    </row>
    <row r="1297" customHeight="1" spans="1:20">
      <c r="A1297" s="41" t="s">
        <v>878</v>
      </c>
      <c r="B1297" s="88"/>
      <c r="C1297" s="158" t="s">
        <v>879</v>
      </c>
      <c r="D1297" s="229" t="s">
        <v>501</v>
      </c>
      <c r="E1297" s="94">
        <f>ROUNDUP(250*1.1*(0.9*1.2-(PI()*0.25*0.6*0.6)),0)</f>
        <v>220</v>
      </c>
      <c r="F1297" s="159"/>
      <c r="G1297" s="228"/>
      <c r="Q1297" s="8">
        <f t="shared" si="80"/>
        <v>1</v>
      </c>
      <c r="R1297" s="8">
        <f t="shared" si="81"/>
        <v>1</v>
      </c>
      <c r="S1297" s="8">
        <f t="shared" si="82"/>
        <v>1</v>
      </c>
      <c r="T1297" s="8">
        <f t="shared" si="83"/>
        <v>3</v>
      </c>
    </row>
    <row r="1298" customHeight="1" spans="1:20">
      <c r="A1298" s="33"/>
      <c r="B1298" s="148"/>
      <c r="C1298" s="51"/>
      <c r="D1298" s="50"/>
      <c r="E1298" s="122"/>
      <c r="F1298" s="96"/>
      <c r="G1298" s="228"/>
      <c r="Q1298" s="8">
        <f t="shared" si="80"/>
        <v>1</v>
      </c>
      <c r="R1298" s="8">
        <f t="shared" si="81"/>
        <v>1</v>
      </c>
      <c r="S1298" s="8">
        <f t="shared" si="82"/>
        <v>1</v>
      </c>
      <c r="T1298" s="8">
        <f t="shared" si="83"/>
        <v>3</v>
      </c>
    </row>
    <row r="1299" customHeight="1" spans="1:20">
      <c r="A1299" s="41" t="s">
        <v>880</v>
      </c>
      <c r="B1299" s="88"/>
      <c r="C1299" s="158" t="s">
        <v>881</v>
      </c>
      <c r="D1299" s="229" t="s">
        <v>501</v>
      </c>
      <c r="E1299" s="94">
        <f>ROUNDUP(250*1.1*0.2*1.2,0)</f>
        <v>66</v>
      </c>
      <c r="F1299" s="159"/>
      <c r="G1299" s="228"/>
      <c r="Q1299" s="8">
        <f t="shared" si="80"/>
        <v>1</v>
      </c>
      <c r="R1299" s="8">
        <f t="shared" si="81"/>
        <v>1</v>
      </c>
      <c r="S1299" s="8">
        <f t="shared" si="82"/>
        <v>1</v>
      </c>
      <c r="T1299" s="8">
        <f t="shared" si="83"/>
        <v>3</v>
      </c>
    </row>
    <row r="1300" customHeight="1" spans="1:20">
      <c r="A1300" s="33"/>
      <c r="B1300" s="88"/>
      <c r="C1300" s="230"/>
      <c r="D1300" s="229"/>
      <c r="E1300" s="94"/>
      <c r="F1300" s="159"/>
      <c r="G1300" s="228"/>
      <c r="Q1300" s="8">
        <f t="shared" si="80"/>
        <v>1</v>
      </c>
      <c r="R1300" s="8">
        <f t="shared" si="81"/>
        <v>1</v>
      </c>
      <c r="S1300" s="8">
        <f t="shared" si="82"/>
        <v>1</v>
      </c>
      <c r="T1300" s="8">
        <f t="shared" si="83"/>
        <v>3</v>
      </c>
    </row>
    <row r="1301" ht="26.4" customHeight="1" spans="1:20">
      <c r="A1301" s="170">
        <v>5.2</v>
      </c>
      <c r="B1301" s="29" t="s">
        <v>882</v>
      </c>
      <c r="C1301" s="167" t="s">
        <v>883</v>
      </c>
      <c r="D1301" s="169" t="s">
        <v>884</v>
      </c>
      <c r="E1301" s="164">
        <f>300*(1.2+1.2+0.15+0.15)</f>
        <v>810</v>
      </c>
      <c r="F1301" s="159"/>
      <c r="G1301" s="228"/>
      <c r="Q1301" s="8">
        <f t="shared" si="80"/>
        <v>1</v>
      </c>
      <c r="R1301" s="8">
        <f t="shared" si="81"/>
        <v>1</v>
      </c>
      <c r="S1301" s="8">
        <f t="shared" si="82"/>
        <v>1</v>
      </c>
      <c r="T1301" s="8">
        <f t="shared" si="83"/>
        <v>3</v>
      </c>
    </row>
    <row r="1302" customHeight="1" spans="1:20">
      <c r="A1302" s="170"/>
      <c r="B1302" s="29"/>
      <c r="C1302" s="167"/>
      <c r="D1302" s="169"/>
      <c r="E1302" s="164"/>
      <c r="F1302" s="159"/>
      <c r="G1302" s="228"/>
      <c r="Q1302" s="8">
        <f t="shared" si="80"/>
        <v>1</v>
      </c>
      <c r="R1302" s="8">
        <f t="shared" si="81"/>
        <v>1</v>
      </c>
      <c r="S1302" s="8">
        <f t="shared" si="82"/>
        <v>1</v>
      </c>
      <c r="T1302" s="8">
        <f t="shared" si="83"/>
        <v>3</v>
      </c>
    </row>
    <row r="1303" customHeight="1" spans="1:20">
      <c r="A1303" s="162">
        <v>5.3</v>
      </c>
      <c r="B1303" s="88" t="s">
        <v>315</v>
      </c>
      <c r="C1303" s="158" t="s">
        <v>885</v>
      </c>
      <c r="D1303" s="229"/>
      <c r="E1303" s="155"/>
      <c r="F1303" s="159"/>
      <c r="G1303" s="228"/>
      <c r="Q1303" s="8">
        <f t="shared" si="80"/>
        <v>1</v>
      </c>
      <c r="R1303" s="8">
        <f t="shared" si="81"/>
        <v>1</v>
      </c>
      <c r="S1303" s="8">
        <f t="shared" si="82"/>
        <v>1</v>
      </c>
      <c r="T1303" s="8">
        <f t="shared" si="83"/>
        <v>3</v>
      </c>
    </row>
    <row r="1304" customHeight="1" spans="1:20">
      <c r="A1304" s="162"/>
      <c r="B1304" s="88"/>
      <c r="C1304" s="158"/>
      <c r="D1304" s="229"/>
      <c r="E1304" s="155"/>
      <c r="F1304" s="159"/>
      <c r="G1304" s="228"/>
      <c r="Q1304" s="8">
        <f t="shared" ref="Q1304:Q1367" si="84">IF(K1304="No comment",0,1)</f>
        <v>1</v>
      </c>
      <c r="R1304" s="8">
        <f t="shared" ref="R1304:R1367" si="85">IF(L1304="No comment",0,1)</f>
        <v>1</v>
      </c>
      <c r="S1304" s="8">
        <f t="shared" ref="S1304:S1367" si="86">IF(M1304="No comment",0,1)</f>
        <v>1</v>
      </c>
      <c r="T1304" s="8">
        <f t="shared" ref="T1304:T1367" si="87">SUM(N1304:S1304)</f>
        <v>3</v>
      </c>
    </row>
    <row r="1305" customHeight="1" spans="1:20">
      <c r="A1305" s="162" t="s">
        <v>886</v>
      </c>
      <c r="B1305" s="88" t="s">
        <v>887</v>
      </c>
      <c r="C1305" s="158" t="s">
        <v>888</v>
      </c>
      <c r="D1305" s="229"/>
      <c r="E1305" s="155"/>
      <c r="F1305" s="159"/>
      <c r="G1305" s="228"/>
      <c r="Q1305" s="8">
        <f t="shared" si="84"/>
        <v>1</v>
      </c>
      <c r="R1305" s="8">
        <f t="shared" si="85"/>
        <v>1</v>
      </c>
      <c r="S1305" s="8">
        <f t="shared" si="86"/>
        <v>1</v>
      </c>
      <c r="T1305" s="8">
        <f t="shared" si="87"/>
        <v>3</v>
      </c>
    </row>
    <row r="1306" customHeight="1" spans="1:20">
      <c r="A1306" s="162"/>
      <c r="B1306" s="88"/>
      <c r="C1306" s="158"/>
      <c r="D1306" s="229"/>
      <c r="E1306" s="155"/>
      <c r="F1306" s="159"/>
      <c r="G1306" s="228"/>
      <c r="Q1306" s="8">
        <f t="shared" si="84"/>
        <v>1</v>
      </c>
      <c r="R1306" s="8">
        <f t="shared" si="85"/>
        <v>1</v>
      </c>
      <c r="S1306" s="8">
        <f t="shared" si="86"/>
        <v>1</v>
      </c>
      <c r="T1306" s="8">
        <f t="shared" si="87"/>
        <v>3</v>
      </c>
    </row>
    <row r="1307" customHeight="1" spans="1:20">
      <c r="A1307" s="41" t="s">
        <v>889</v>
      </c>
      <c r="B1307" s="88"/>
      <c r="C1307" s="158" t="s">
        <v>890</v>
      </c>
      <c r="D1307" s="229" t="s">
        <v>501</v>
      </c>
      <c r="E1307" s="94">
        <f>ROUNDUP(0.5*(1150+180)*1.1*(0.9*1.2-(PI()*0.25*0.6*0.6)),0)</f>
        <v>584</v>
      </c>
      <c r="F1307" s="159"/>
      <c r="G1307" s="228"/>
      <c r="Q1307" s="8">
        <f t="shared" si="84"/>
        <v>1</v>
      </c>
      <c r="R1307" s="8">
        <f t="shared" si="85"/>
        <v>1</v>
      </c>
      <c r="S1307" s="8">
        <f t="shared" si="86"/>
        <v>1</v>
      </c>
      <c r="T1307" s="8">
        <f t="shared" si="87"/>
        <v>3</v>
      </c>
    </row>
    <row r="1308" customHeight="1" spans="1:20">
      <c r="A1308" s="162"/>
      <c r="B1308" s="88"/>
      <c r="C1308" s="158"/>
      <c r="D1308" s="229"/>
      <c r="E1308" s="155"/>
      <c r="F1308" s="159"/>
      <c r="G1308" s="228"/>
      <c r="Q1308" s="8">
        <f t="shared" si="84"/>
        <v>1</v>
      </c>
      <c r="R1308" s="8">
        <f t="shared" si="85"/>
        <v>1</v>
      </c>
      <c r="S1308" s="8">
        <f t="shared" si="86"/>
        <v>1</v>
      </c>
      <c r="T1308" s="8">
        <f t="shared" si="87"/>
        <v>3</v>
      </c>
    </row>
    <row r="1309" customHeight="1" spans="1:20">
      <c r="A1309" s="41" t="s">
        <v>891</v>
      </c>
      <c r="B1309" s="88"/>
      <c r="C1309" s="158" t="s">
        <v>892</v>
      </c>
      <c r="D1309" s="229" t="s">
        <v>501</v>
      </c>
      <c r="E1309" s="94">
        <f>ROUNDUP((0.5*1380)*1.1*0.2*1.2,0)</f>
        <v>183</v>
      </c>
      <c r="F1309" s="159"/>
      <c r="G1309" s="228"/>
      <c r="Q1309" s="8">
        <f t="shared" si="84"/>
        <v>1</v>
      </c>
      <c r="R1309" s="8">
        <f t="shared" si="85"/>
        <v>1</v>
      </c>
      <c r="S1309" s="8">
        <f t="shared" si="86"/>
        <v>1</v>
      </c>
      <c r="T1309" s="8">
        <f t="shared" si="87"/>
        <v>3</v>
      </c>
    </row>
    <row r="1310" customHeight="1" spans="1:20">
      <c r="A1310" s="162"/>
      <c r="B1310" s="88"/>
      <c r="C1310" s="158"/>
      <c r="D1310" s="229"/>
      <c r="E1310" s="155"/>
      <c r="F1310" s="159"/>
      <c r="G1310" s="228"/>
      <c r="Q1310" s="8">
        <f t="shared" si="84"/>
        <v>1</v>
      </c>
      <c r="R1310" s="8">
        <f t="shared" si="85"/>
        <v>1</v>
      </c>
      <c r="S1310" s="8">
        <f t="shared" si="86"/>
        <v>1</v>
      </c>
      <c r="T1310" s="8">
        <f t="shared" si="87"/>
        <v>3</v>
      </c>
    </row>
    <row r="1311" customHeight="1" spans="1:20">
      <c r="A1311" s="170">
        <v>5.4</v>
      </c>
      <c r="B1311" s="29" t="s">
        <v>893</v>
      </c>
      <c r="C1311" s="167" t="s">
        <v>894</v>
      </c>
      <c r="D1311" s="169"/>
      <c r="E1311" s="164"/>
      <c r="F1311" s="159"/>
      <c r="G1311" s="228"/>
      <c r="Q1311" s="8">
        <f t="shared" si="84"/>
        <v>1</v>
      </c>
      <c r="R1311" s="8">
        <f t="shared" si="85"/>
        <v>1</v>
      </c>
      <c r="S1311" s="8">
        <f t="shared" si="86"/>
        <v>1</v>
      </c>
      <c r="T1311" s="8">
        <f t="shared" si="87"/>
        <v>3</v>
      </c>
    </row>
    <row r="1312" customHeight="1" spans="1:20">
      <c r="A1312" s="170"/>
      <c r="B1312" s="29"/>
      <c r="C1312" s="167"/>
      <c r="D1312" s="169"/>
      <c r="E1312" s="164"/>
      <c r="F1312" s="159"/>
      <c r="G1312" s="228"/>
      <c r="Q1312" s="8">
        <f t="shared" si="84"/>
        <v>1</v>
      </c>
      <c r="R1312" s="8">
        <f t="shared" si="85"/>
        <v>1</v>
      </c>
      <c r="S1312" s="8">
        <f t="shared" si="86"/>
        <v>1</v>
      </c>
      <c r="T1312" s="8">
        <f t="shared" si="87"/>
        <v>3</v>
      </c>
    </row>
    <row r="1313" customHeight="1" spans="1:20">
      <c r="A1313" s="170" t="s">
        <v>895</v>
      </c>
      <c r="B1313" s="29"/>
      <c r="C1313" s="167" t="s">
        <v>896</v>
      </c>
      <c r="D1313" s="169" t="s">
        <v>501</v>
      </c>
      <c r="E1313" s="164">
        <f>2*50</f>
        <v>100</v>
      </c>
      <c r="F1313" s="159"/>
      <c r="G1313" s="228"/>
      <c r="Q1313" s="8">
        <f t="shared" si="84"/>
        <v>1</v>
      </c>
      <c r="R1313" s="8">
        <f t="shared" si="85"/>
        <v>1</v>
      </c>
      <c r="S1313" s="8">
        <f t="shared" si="86"/>
        <v>1</v>
      </c>
      <c r="T1313" s="8">
        <f t="shared" si="87"/>
        <v>3</v>
      </c>
    </row>
    <row r="1314" customHeight="1" spans="1:20">
      <c r="A1314" s="170"/>
      <c r="B1314" s="29"/>
      <c r="C1314" s="167"/>
      <c r="D1314" s="169"/>
      <c r="E1314" s="164"/>
      <c r="F1314" s="159"/>
      <c r="G1314" s="228"/>
      <c r="Q1314" s="8">
        <f t="shared" si="84"/>
        <v>1</v>
      </c>
      <c r="R1314" s="8">
        <f t="shared" si="85"/>
        <v>1</v>
      </c>
      <c r="S1314" s="8">
        <f t="shared" si="86"/>
        <v>1</v>
      </c>
      <c r="T1314" s="8">
        <f t="shared" si="87"/>
        <v>3</v>
      </c>
    </row>
    <row r="1315" customHeight="1" spans="1:20">
      <c r="A1315" s="170" t="s">
        <v>897</v>
      </c>
      <c r="B1315" s="29"/>
      <c r="C1315" s="231" t="s">
        <v>898</v>
      </c>
      <c r="D1315" s="169" t="s">
        <v>501</v>
      </c>
      <c r="E1315" s="94">
        <f>ROUNDUP(200*1.1*(1.2*1.2-(PI()*0.25*0.6*0.6)),0)</f>
        <v>255</v>
      </c>
      <c r="F1315" s="159"/>
      <c r="G1315" s="228"/>
      <c r="Q1315" s="8">
        <f t="shared" si="84"/>
        <v>1</v>
      </c>
      <c r="R1315" s="8">
        <f t="shared" si="85"/>
        <v>1</v>
      </c>
      <c r="S1315" s="8">
        <f t="shared" si="86"/>
        <v>1</v>
      </c>
      <c r="T1315" s="8">
        <f t="shared" si="87"/>
        <v>3</v>
      </c>
    </row>
    <row r="1316" customHeight="1" spans="1:20">
      <c r="A1316" s="170"/>
      <c r="B1316" s="29"/>
      <c r="C1316" s="167"/>
      <c r="D1316" s="169"/>
      <c r="E1316" s="164"/>
      <c r="F1316" s="159"/>
      <c r="G1316" s="228"/>
      <c r="Q1316" s="8">
        <f t="shared" si="84"/>
        <v>1</v>
      </c>
      <c r="R1316" s="8">
        <f t="shared" si="85"/>
        <v>1</v>
      </c>
      <c r="S1316" s="8">
        <f t="shared" si="86"/>
        <v>1</v>
      </c>
      <c r="T1316" s="8">
        <f t="shared" si="87"/>
        <v>3</v>
      </c>
    </row>
    <row r="1317" customHeight="1" spans="1:20">
      <c r="A1317" s="170" t="s">
        <v>899</v>
      </c>
      <c r="B1317" s="29"/>
      <c r="C1317" s="167" t="s">
        <v>900</v>
      </c>
      <c r="D1317" s="169" t="s">
        <v>501</v>
      </c>
      <c r="E1317" s="94">
        <f>ROUNDUP(500*1.1*(1.2*1.2-(PI()*0.25*0.6*0.6)),0)</f>
        <v>637</v>
      </c>
      <c r="F1317" s="159"/>
      <c r="G1317" s="228"/>
      <c r="Q1317" s="8">
        <f t="shared" si="84"/>
        <v>1</v>
      </c>
      <c r="R1317" s="8">
        <f t="shared" si="85"/>
        <v>1</v>
      </c>
      <c r="S1317" s="8">
        <f t="shared" si="86"/>
        <v>1</v>
      </c>
      <c r="T1317" s="8">
        <f t="shared" si="87"/>
        <v>3</v>
      </c>
    </row>
    <row r="1318" customHeight="1" spans="1:20">
      <c r="A1318" s="150"/>
      <c r="B1318" s="148"/>
      <c r="C1318" s="51"/>
      <c r="D1318" s="50"/>
      <c r="E1318" s="122"/>
      <c r="F1318" s="96"/>
      <c r="G1318" s="97"/>
      <c r="Q1318" s="8">
        <f t="shared" si="84"/>
        <v>1</v>
      </c>
      <c r="R1318" s="8">
        <f t="shared" si="85"/>
        <v>1</v>
      </c>
      <c r="S1318" s="8">
        <f t="shared" si="86"/>
        <v>1</v>
      </c>
      <c r="T1318" s="8">
        <f t="shared" si="87"/>
        <v>3</v>
      </c>
    </row>
    <row r="1319" customHeight="1" spans="1:20">
      <c r="A1319" s="33">
        <v>5.5</v>
      </c>
      <c r="B1319" s="88" t="s">
        <v>901</v>
      </c>
      <c r="C1319" s="232" t="s">
        <v>902</v>
      </c>
      <c r="D1319" s="44"/>
      <c r="E1319" s="155"/>
      <c r="F1319" s="159"/>
      <c r="G1319" s="120"/>
      <c r="Q1319" s="8">
        <f t="shared" si="84"/>
        <v>1</v>
      </c>
      <c r="R1319" s="8">
        <f t="shared" si="85"/>
        <v>1</v>
      </c>
      <c r="S1319" s="8">
        <f t="shared" si="86"/>
        <v>1</v>
      </c>
      <c r="T1319" s="8">
        <f t="shared" si="87"/>
        <v>3</v>
      </c>
    </row>
    <row r="1320" customHeight="1" spans="1:20">
      <c r="A1320" s="33"/>
      <c r="B1320" s="88"/>
      <c r="C1320" s="232"/>
      <c r="D1320" s="44"/>
      <c r="E1320" s="155"/>
      <c r="F1320" s="159"/>
      <c r="G1320" s="120"/>
      <c r="Q1320" s="8">
        <f t="shared" si="84"/>
        <v>1</v>
      </c>
      <c r="R1320" s="8">
        <f t="shared" si="85"/>
        <v>1</v>
      </c>
      <c r="S1320" s="8">
        <f t="shared" si="86"/>
        <v>1</v>
      </c>
      <c r="T1320" s="8">
        <f t="shared" si="87"/>
        <v>3</v>
      </c>
    </row>
    <row r="1321" customHeight="1" spans="1:20">
      <c r="A1321" s="33" t="s">
        <v>903</v>
      </c>
      <c r="B1321" s="88"/>
      <c r="C1321" s="158" t="s">
        <v>904</v>
      </c>
      <c r="D1321" s="44" t="s">
        <v>501</v>
      </c>
      <c r="E1321" s="155">
        <v>175</v>
      </c>
      <c r="F1321" s="159"/>
      <c r="G1321" s="120"/>
      <c r="Q1321" s="8">
        <f t="shared" si="84"/>
        <v>1</v>
      </c>
      <c r="R1321" s="8">
        <f t="shared" si="85"/>
        <v>1</v>
      </c>
      <c r="S1321" s="8">
        <f t="shared" si="86"/>
        <v>1</v>
      </c>
      <c r="T1321" s="8">
        <f t="shared" si="87"/>
        <v>3</v>
      </c>
    </row>
    <row r="1322" customHeight="1" spans="1:20">
      <c r="A1322" s="150"/>
      <c r="B1322" s="88"/>
      <c r="C1322" s="158"/>
      <c r="D1322" s="44"/>
      <c r="E1322" s="155"/>
      <c r="F1322" s="159"/>
      <c r="G1322" s="120"/>
      <c r="Q1322" s="8">
        <f t="shared" si="84"/>
        <v>1</v>
      </c>
      <c r="R1322" s="8">
        <f t="shared" si="85"/>
        <v>1</v>
      </c>
      <c r="S1322" s="8">
        <f t="shared" si="86"/>
        <v>1</v>
      </c>
      <c r="T1322" s="8">
        <f t="shared" si="87"/>
        <v>3</v>
      </c>
    </row>
    <row r="1323" ht="26.4" customHeight="1" spans="1:20">
      <c r="A1323" s="150" t="s">
        <v>905</v>
      </c>
      <c r="B1323" s="88"/>
      <c r="C1323" s="158" t="s">
        <v>906</v>
      </c>
      <c r="D1323" s="44" t="s">
        <v>367</v>
      </c>
      <c r="E1323" s="155">
        <f>232*1.8*2</f>
        <v>835.2</v>
      </c>
      <c r="F1323" s="159"/>
      <c r="G1323" s="120"/>
      <c r="Q1323" s="8">
        <f t="shared" si="84"/>
        <v>1</v>
      </c>
      <c r="R1323" s="8">
        <f t="shared" si="85"/>
        <v>1</v>
      </c>
      <c r="S1323" s="8">
        <f t="shared" si="86"/>
        <v>1</v>
      </c>
      <c r="T1323" s="8">
        <f t="shared" si="87"/>
        <v>3</v>
      </c>
    </row>
    <row r="1324" customHeight="1" spans="1:20">
      <c r="A1324" s="150"/>
      <c r="B1324" s="88"/>
      <c r="C1324" s="158"/>
      <c r="D1324" s="44"/>
      <c r="E1324" s="155"/>
      <c r="F1324" s="159"/>
      <c r="G1324" s="120"/>
      <c r="Q1324" s="8">
        <f t="shared" si="84"/>
        <v>1</v>
      </c>
      <c r="R1324" s="8">
        <f t="shared" si="85"/>
        <v>1</v>
      </c>
      <c r="S1324" s="8">
        <f t="shared" si="86"/>
        <v>1</v>
      </c>
      <c r="T1324" s="8">
        <f t="shared" si="87"/>
        <v>3</v>
      </c>
    </row>
    <row r="1325" customHeight="1" spans="1:20">
      <c r="A1325" s="150"/>
      <c r="B1325" s="148"/>
      <c r="C1325" s="51"/>
      <c r="D1325" s="50"/>
      <c r="E1325" s="122"/>
      <c r="F1325" s="96"/>
      <c r="G1325" s="97"/>
      <c r="Q1325" s="8">
        <f t="shared" si="84"/>
        <v>1</v>
      </c>
      <c r="R1325" s="8">
        <f t="shared" si="85"/>
        <v>1</v>
      </c>
      <c r="S1325" s="8">
        <f t="shared" si="86"/>
        <v>1</v>
      </c>
      <c r="T1325" s="8">
        <f t="shared" si="87"/>
        <v>3</v>
      </c>
    </row>
    <row r="1326" customHeight="1" spans="1:20">
      <c r="A1326" s="150"/>
      <c r="B1326" s="148"/>
      <c r="C1326" s="51"/>
      <c r="D1326" s="50"/>
      <c r="E1326" s="122"/>
      <c r="F1326" s="96"/>
      <c r="G1326" s="97"/>
      <c r="Q1326" s="8">
        <f t="shared" si="84"/>
        <v>1</v>
      </c>
      <c r="R1326" s="8">
        <f t="shared" si="85"/>
        <v>1</v>
      </c>
      <c r="S1326" s="8">
        <f t="shared" si="86"/>
        <v>1</v>
      </c>
      <c r="T1326" s="8">
        <f t="shared" si="87"/>
        <v>3</v>
      </c>
    </row>
    <row r="1327" customHeight="1" spans="1:20">
      <c r="A1327" s="150"/>
      <c r="B1327" s="148"/>
      <c r="C1327" s="51"/>
      <c r="D1327" s="50"/>
      <c r="E1327" s="122"/>
      <c r="F1327" s="96"/>
      <c r="G1327" s="97"/>
      <c r="Q1327" s="8">
        <f t="shared" si="84"/>
        <v>1</v>
      </c>
      <c r="R1327" s="8">
        <f t="shared" si="85"/>
        <v>1</v>
      </c>
      <c r="S1327" s="8">
        <f t="shared" si="86"/>
        <v>1</v>
      </c>
      <c r="T1327" s="8">
        <f t="shared" si="87"/>
        <v>3</v>
      </c>
    </row>
    <row r="1328" customHeight="1" spans="1:20">
      <c r="A1328" s="150"/>
      <c r="B1328" s="148"/>
      <c r="C1328" s="51"/>
      <c r="D1328" s="50"/>
      <c r="E1328" s="122"/>
      <c r="F1328" s="96"/>
      <c r="G1328" s="97"/>
      <c r="Q1328" s="8">
        <f t="shared" si="84"/>
        <v>1</v>
      </c>
      <c r="R1328" s="8">
        <f t="shared" si="85"/>
        <v>1</v>
      </c>
      <c r="S1328" s="8">
        <f t="shared" si="86"/>
        <v>1</v>
      </c>
      <c r="T1328" s="8">
        <f t="shared" si="87"/>
        <v>3</v>
      </c>
    </row>
    <row r="1329" customHeight="1" spans="1:20">
      <c r="A1329" s="150"/>
      <c r="B1329" s="148"/>
      <c r="C1329" s="51"/>
      <c r="D1329" s="50"/>
      <c r="E1329" s="122"/>
      <c r="F1329" s="96"/>
      <c r="G1329" s="97"/>
      <c r="Q1329" s="8">
        <f t="shared" si="84"/>
        <v>1</v>
      </c>
      <c r="R1329" s="8">
        <f t="shared" si="85"/>
        <v>1</v>
      </c>
      <c r="S1329" s="8">
        <f t="shared" si="86"/>
        <v>1</v>
      </c>
      <c r="T1329" s="8">
        <f t="shared" si="87"/>
        <v>3</v>
      </c>
    </row>
    <row r="1330" customHeight="1" spans="1:20">
      <c r="A1330" s="150"/>
      <c r="B1330" s="148"/>
      <c r="C1330" s="51"/>
      <c r="D1330" s="50"/>
      <c r="E1330" s="122"/>
      <c r="F1330" s="96"/>
      <c r="G1330" s="97"/>
      <c r="Q1330" s="8">
        <f t="shared" si="84"/>
        <v>1</v>
      </c>
      <c r="R1330" s="8">
        <f t="shared" si="85"/>
        <v>1</v>
      </c>
      <c r="S1330" s="8">
        <f t="shared" si="86"/>
        <v>1</v>
      </c>
      <c r="T1330" s="8">
        <f t="shared" si="87"/>
        <v>3</v>
      </c>
    </row>
    <row r="1331" customHeight="1" spans="1:20">
      <c r="A1331" s="150"/>
      <c r="B1331" s="148"/>
      <c r="C1331" s="51"/>
      <c r="D1331" s="50"/>
      <c r="E1331" s="122"/>
      <c r="F1331" s="96"/>
      <c r="G1331" s="97"/>
      <c r="Q1331" s="8">
        <f t="shared" si="84"/>
        <v>1</v>
      </c>
      <c r="R1331" s="8">
        <f t="shared" si="85"/>
        <v>1</v>
      </c>
      <c r="S1331" s="8">
        <f t="shared" si="86"/>
        <v>1</v>
      </c>
      <c r="T1331" s="8">
        <f t="shared" si="87"/>
        <v>3</v>
      </c>
    </row>
    <row r="1332" customHeight="1" spans="1:20">
      <c r="A1332" s="150"/>
      <c r="B1332" s="148"/>
      <c r="C1332" s="51"/>
      <c r="D1332" s="50"/>
      <c r="E1332" s="122"/>
      <c r="F1332" s="96"/>
      <c r="G1332" s="97"/>
      <c r="Q1332" s="8">
        <f t="shared" si="84"/>
        <v>1</v>
      </c>
      <c r="R1332" s="8">
        <f t="shared" si="85"/>
        <v>1</v>
      </c>
      <c r="S1332" s="8">
        <f t="shared" si="86"/>
        <v>1</v>
      </c>
      <c r="T1332" s="8">
        <f t="shared" si="87"/>
        <v>3</v>
      </c>
    </row>
    <row r="1333" customHeight="1" spans="1:20">
      <c r="A1333" s="150"/>
      <c r="B1333" s="148"/>
      <c r="C1333" s="51"/>
      <c r="D1333" s="50"/>
      <c r="E1333" s="122"/>
      <c r="F1333" s="96"/>
      <c r="G1333" s="97"/>
      <c r="Q1333" s="8">
        <f t="shared" si="84"/>
        <v>1</v>
      </c>
      <c r="R1333" s="8">
        <f t="shared" si="85"/>
        <v>1</v>
      </c>
      <c r="S1333" s="8">
        <f t="shared" si="86"/>
        <v>1</v>
      </c>
      <c r="T1333" s="8">
        <f t="shared" si="87"/>
        <v>3</v>
      </c>
    </row>
    <row r="1334" customHeight="1" spans="1:20">
      <c r="A1334" s="150"/>
      <c r="B1334" s="148"/>
      <c r="C1334" s="51"/>
      <c r="D1334" s="50"/>
      <c r="E1334" s="122"/>
      <c r="F1334" s="96"/>
      <c r="G1334" s="97"/>
      <c r="Q1334" s="8">
        <f t="shared" si="84"/>
        <v>1</v>
      </c>
      <c r="R1334" s="8">
        <f t="shared" si="85"/>
        <v>1</v>
      </c>
      <c r="S1334" s="8">
        <f t="shared" si="86"/>
        <v>1</v>
      </c>
      <c r="T1334" s="8">
        <f t="shared" si="87"/>
        <v>3</v>
      </c>
    </row>
    <row r="1335" customHeight="1" spans="1:20">
      <c r="A1335" s="150"/>
      <c r="B1335" s="148"/>
      <c r="C1335" s="51"/>
      <c r="D1335" s="50"/>
      <c r="E1335" s="122"/>
      <c r="F1335" s="96"/>
      <c r="G1335" s="97"/>
      <c r="Q1335" s="8">
        <f t="shared" si="84"/>
        <v>1</v>
      </c>
      <c r="R1335" s="8">
        <f t="shared" si="85"/>
        <v>1</v>
      </c>
      <c r="S1335" s="8">
        <f t="shared" si="86"/>
        <v>1</v>
      </c>
      <c r="T1335" s="8">
        <f t="shared" si="87"/>
        <v>3</v>
      </c>
    </row>
    <row r="1336" customHeight="1" spans="1:20">
      <c r="A1336" s="150"/>
      <c r="B1336" s="148"/>
      <c r="C1336" s="51"/>
      <c r="D1336" s="50"/>
      <c r="E1336" s="122"/>
      <c r="F1336" s="96"/>
      <c r="G1336" s="97"/>
      <c r="Q1336" s="8">
        <f t="shared" si="84"/>
        <v>1</v>
      </c>
      <c r="R1336" s="8">
        <f t="shared" si="85"/>
        <v>1</v>
      </c>
      <c r="S1336" s="8">
        <f t="shared" si="86"/>
        <v>1</v>
      </c>
      <c r="T1336" s="8">
        <f t="shared" si="87"/>
        <v>3</v>
      </c>
    </row>
    <row r="1337" customHeight="1" spans="1:20">
      <c r="A1337" s="150"/>
      <c r="B1337" s="148"/>
      <c r="C1337" s="51"/>
      <c r="D1337" s="50"/>
      <c r="E1337" s="122"/>
      <c r="F1337" s="96"/>
      <c r="G1337" s="97"/>
      <c r="Q1337" s="8">
        <f t="shared" si="84"/>
        <v>1</v>
      </c>
      <c r="R1337" s="8">
        <f t="shared" si="85"/>
        <v>1</v>
      </c>
      <c r="S1337" s="8">
        <f t="shared" si="86"/>
        <v>1</v>
      </c>
      <c r="T1337" s="8">
        <f t="shared" si="87"/>
        <v>3</v>
      </c>
    </row>
    <row r="1338" customHeight="1" spans="1:20">
      <c r="A1338" s="150"/>
      <c r="B1338" s="148"/>
      <c r="C1338" s="51"/>
      <c r="D1338" s="50"/>
      <c r="E1338" s="122"/>
      <c r="F1338" s="96"/>
      <c r="G1338" s="97"/>
      <c r="Q1338" s="8">
        <f t="shared" si="84"/>
        <v>1</v>
      </c>
      <c r="R1338" s="8">
        <f t="shared" si="85"/>
        <v>1</v>
      </c>
      <c r="S1338" s="8">
        <f t="shared" si="86"/>
        <v>1</v>
      </c>
      <c r="T1338" s="8">
        <f t="shared" si="87"/>
        <v>3</v>
      </c>
    </row>
    <row r="1339" customHeight="1" spans="1:20">
      <c r="A1339" s="150"/>
      <c r="B1339" s="148"/>
      <c r="C1339" s="51"/>
      <c r="D1339" s="50"/>
      <c r="E1339" s="122"/>
      <c r="F1339" s="96"/>
      <c r="G1339" s="97"/>
      <c r="Q1339" s="8">
        <f t="shared" si="84"/>
        <v>1</v>
      </c>
      <c r="R1339" s="8">
        <f t="shared" si="85"/>
        <v>1</v>
      </c>
      <c r="S1339" s="8">
        <f t="shared" si="86"/>
        <v>1</v>
      </c>
      <c r="T1339" s="8">
        <f t="shared" si="87"/>
        <v>3</v>
      </c>
    </row>
    <row r="1340" customHeight="1" spans="1:20">
      <c r="A1340" s="150"/>
      <c r="B1340" s="148"/>
      <c r="C1340" s="51"/>
      <c r="D1340" s="50"/>
      <c r="E1340" s="122"/>
      <c r="F1340" s="96"/>
      <c r="G1340" s="97"/>
      <c r="Q1340" s="8">
        <f t="shared" si="84"/>
        <v>1</v>
      </c>
      <c r="R1340" s="8">
        <f t="shared" si="85"/>
        <v>1</v>
      </c>
      <c r="S1340" s="8">
        <f t="shared" si="86"/>
        <v>1</v>
      </c>
      <c r="T1340" s="8">
        <f t="shared" si="87"/>
        <v>3</v>
      </c>
    </row>
    <row r="1341" customHeight="1" spans="1:20">
      <c r="A1341" s="150"/>
      <c r="B1341" s="148"/>
      <c r="C1341" s="51"/>
      <c r="D1341" s="50"/>
      <c r="E1341" s="122"/>
      <c r="F1341" s="96"/>
      <c r="G1341" s="97"/>
      <c r="Q1341" s="8">
        <f t="shared" si="84"/>
        <v>1</v>
      </c>
      <c r="R1341" s="8">
        <f t="shared" si="85"/>
        <v>1</v>
      </c>
      <c r="S1341" s="8">
        <f t="shared" si="86"/>
        <v>1</v>
      </c>
      <c r="T1341" s="8">
        <f t="shared" si="87"/>
        <v>3</v>
      </c>
    </row>
    <row r="1342" customHeight="1" spans="1:20">
      <c r="A1342" s="150"/>
      <c r="B1342" s="148"/>
      <c r="C1342" s="51"/>
      <c r="D1342" s="50"/>
      <c r="E1342" s="122"/>
      <c r="F1342" s="96"/>
      <c r="G1342" s="97"/>
      <c r="Q1342" s="8">
        <f t="shared" si="84"/>
        <v>1</v>
      </c>
      <c r="R1342" s="8">
        <f t="shared" si="85"/>
        <v>1</v>
      </c>
      <c r="S1342" s="8">
        <f t="shared" si="86"/>
        <v>1</v>
      </c>
      <c r="T1342" s="8">
        <f t="shared" si="87"/>
        <v>3</v>
      </c>
    </row>
    <row r="1343" customHeight="1" spans="1:20">
      <c r="A1343" s="150"/>
      <c r="B1343" s="148"/>
      <c r="C1343" s="51"/>
      <c r="D1343" s="50"/>
      <c r="E1343" s="122"/>
      <c r="F1343" s="96"/>
      <c r="G1343" s="97"/>
      <c r="Q1343" s="8">
        <f t="shared" si="84"/>
        <v>1</v>
      </c>
      <c r="R1343" s="8">
        <f t="shared" si="85"/>
        <v>1</v>
      </c>
      <c r="S1343" s="8">
        <f t="shared" si="86"/>
        <v>1</v>
      </c>
      <c r="T1343" s="8">
        <f t="shared" si="87"/>
        <v>3</v>
      </c>
    </row>
    <row r="1344" customHeight="1" spans="1:20">
      <c r="A1344" s="150"/>
      <c r="B1344" s="148"/>
      <c r="C1344" s="51"/>
      <c r="D1344" s="50"/>
      <c r="E1344" s="122"/>
      <c r="F1344" s="96"/>
      <c r="G1344" s="97"/>
      <c r="Q1344" s="8">
        <f t="shared" si="84"/>
        <v>1</v>
      </c>
      <c r="R1344" s="8">
        <f t="shared" si="85"/>
        <v>1</v>
      </c>
      <c r="S1344" s="8">
        <f t="shared" si="86"/>
        <v>1</v>
      </c>
      <c r="T1344" s="8">
        <f t="shared" si="87"/>
        <v>3</v>
      </c>
    </row>
    <row r="1345" customHeight="1" spans="1:20">
      <c r="A1345" s="150"/>
      <c r="B1345" s="148"/>
      <c r="C1345" s="38"/>
      <c r="D1345" s="29"/>
      <c r="E1345" s="122"/>
      <c r="F1345" s="96"/>
      <c r="G1345" s="120"/>
      <c r="Q1345" s="8">
        <f t="shared" si="84"/>
        <v>1</v>
      </c>
      <c r="R1345" s="8">
        <f t="shared" si="85"/>
        <v>1</v>
      </c>
      <c r="S1345" s="8">
        <f t="shared" si="86"/>
        <v>1</v>
      </c>
      <c r="T1345" s="8">
        <f t="shared" si="87"/>
        <v>3</v>
      </c>
    </row>
    <row r="1346" customHeight="1" spans="1:20">
      <c r="A1346" s="150"/>
      <c r="B1346" s="148"/>
      <c r="C1346" s="38"/>
      <c r="D1346" s="29"/>
      <c r="E1346" s="122"/>
      <c r="F1346" s="96"/>
      <c r="G1346" s="120"/>
      <c r="Q1346" s="8">
        <f t="shared" si="84"/>
        <v>1</v>
      </c>
      <c r="R1346" s="8">
        <f t="shared" si="85"/>
        <v>1</v>
      </c>
      <c r="S1346" s="8">
        <f t="shared" si="86"/>
        <v>1</v>
      </c>
      <c r="T1346" s="8">
        <f t="shared" si="87"/>
        <v>3</v>
      </c>
    </row>
    <row r="1347" customHeight="1" spans="1:20">
      <c r="A1347" s="150"/>
      <c r="B1347" s="148"/>
      <c r="C1347" s="38"/>
      <c r="D1347" s="29"/>
      <c r="E1347" s="122"/>
      <c r="F1347" s="96"/>
      <c r="G1347" s="120"/>
      <c r="Q1347" s="8">
        <f t="shared" si="84"/>
        <v>1</v>
      </c>
      <c r="R1347" s="8">
        <f t="shared" si="85"/>
        <v>1</v>
      </c>
      <c r="S1347" s="8">
        <f t="shared" si="86"/>
        <v>1</v>
      </c>
      <c r="T1347" s="8">
        <f t="shared" si="87"/>
        <v>3</v>
      </c>
    </row>
    <row r="1348" customHeight="1" spans="1:20">
      <c r="A1348" s="150"/>
      <c r="B1348" s="148"/>
      <c r="C1348" s="38"/>
      <c r="D1348" s="29"/>
      <c r="E1348" s="122"/>
      <c r="F1348" s="96"/>
      <c r="G1348" s="120"/>
      <c r="Q1348" s="8">
        <f t="shared" si="84"/>
        <v>1</v>
      </c>
      <c r="R1348" s="8">
        <f t="shared" si="85"/>
        <v>1</v>
      </c>
      <c r="S1348" s="8">
        <f t="shared" si="86"/>
        <v>1</v>
      </c>
      <c r="T1348" s="8">
        <f t="shared" si="87"/>
        <v>3</v>
      </c>
    </row>
    <row r="1349" customHeight="1" spans="1:20">
      <c r="A1349" s="150"/>
      <c r="B1349" s="148"/>
      <c r="C1349" s="38"/>
      <c r="D1349" s="29"/>
      <c r="E1349" s="122"/>
      <c r="F1349" s="96"/>
      <c r="G1349" s="120"/>
      <c r="Q1349" s="8">
        <f t="shared" si="84"/>
        <v>1</v>
      </c>
      <c r="R1349" s="8">
        <f t="shared" si="85"/>
        <v>1</v>
      </c>
      <c r="S1349" s="8">
        <f t="shared" si="86"/>
        <v>1</v>
      </c>
      <c r="T1349" s="8">
        <f t="shared" si="87"/>
        <v>3</v>
      </c>
    </row>
    <row r="1350" customHeight="1" spans="1:20">
      <c r="A1350" s="150"/>
      <c r="B1350" s="148"/>
      <c r="C1350" s="38"/>
      <c r="D1350" s="29"/>
      <c r="E1350" s="122"/>
      <c r="F1350" s="96"/>
      <c r="G1350" s="120"/>
      <c r="Q1350" s="8">
        <f t="shared" si="84"/>
        <v>1</v>
      </c>
      <c r="R1350" s="8">
        <f t="shared" si="85"/>
        <v>1</v>
      </c>
      <c r="S1350" s="8">
        <f t="shared" si="86"/>
        <v>1</v>
      </c>
      <c r="T1350" s="8">
        <f t="shared" si="87"/>
        <v>3</v>
      </c>
    </row>
    <row r="1351" customHeight="1" spans="1:20">
      <c r="A1351" s="150"/>
      <c r="B1351" s="148"/>
      <c r="C1351" s="38"/>
      <c r="D1351" s="29"/>
      <c r="E1351" s="122"/>
      <c r="F1351" s="96"/>
      <c r="G1351" s="120"/>
      <c r="Q1351" s="8">
        <f t="shared" si="84"/>
        <v>1</v>
      </c>
      <c r="R1351" s="8">
        <f t="shared" si="85"/>
        <v>1</v>
      </c>
      <c r="S1351" s="8">
        <f t="shared" si="86"/>
        <v>1</v>
      </c>
      <c r="T1351" s="8">
        <f t="shared" si="87"/>
        <v>3</v>
      </c>
    </row>
    <row r="1352" customHeight="1" spans="1:20">
      <c r="A1352" s="150"/>
      <c r="B1352" s="148"/>
      <c r="C1352" s="38"/>
      <c r="D1352" s="29"/>
      <c r="E1352" s="122"/>
      <c r="F1352" s="96"/>
      <c r="G1352" s="120"/>
      <c r="Q1352" s="8">
        <f t="shared" si="84"/>
        <v>1</v>
      </c>
      <c r="R1352" s="8">
        <f t="shared" si="85"/>
        <v>1</v>
      </c>
      <c r="S1352" s="8">
        <f t="shared" si="86"/>
        <v>1</v>
      </c>
      <c r="T1352" s="8">
        <f t="shared" si="87"/>
        <v>3</v>
      </c>
    </row>
    <row r="1353" customHeight="1" spans="1:20">
      <c r="A1353" s="150"/>
      <c r="B1353" s="148"/>
      <c r="C1353" s="38"/>
      <c r="D1353" s="29"/>
      <c r="E1353" s="122"/>
      <c r="F1353" s="96"/>
      <c r="G1353" s="120"/>
      <c r="Q1353" s="8">
        <f t="shared" si="84"/>
        <v>1</v>
      </c>
      <c r="R1353" s="8">
        <f t="shared" si="85"/>
        <v>1</v>
      </c>
      <c r="S1353" s="8">
        <f t="shared" si="86"/>
        <v>1</v>
      </c>
      <c r="T1353" s="8">
        <f t="shared" si="87"/>
        <v>3</v>
      </c>
    </row>
    <row r="1354" customHeight="1" spans="1:20">
      <c r="A1354" s="150"/>
      <c r="B1354" s="148"/>
      <c r="C1354" s="38"/>
      <c r="D1354" s="29"/>
      <c r="E1354" s="122"/>
      <c r="F1354" s="96"/>
      <c r="G1354" s="120"/>
      <c r="Q1354" s="8">
        <f t="shared" si="84"/>
        <v>1</v>
      </c>
      <c r="R1354" s="8">
        <f t="shared" si="85"/>
        <v>1</v>
      </c>
      <c r="S1354" s="8">
        <f t="shared" si="86"/>
        <v>1</v>
      </c>
      <c r="T1354" s="8">
        <f t="shared" si="87"/>
        <v>3</v>
      </c>
    </row>
    <row r="1355" customHeight="1" spans="1:20">
      <c r="A1355" s="150"/>
      <c r="B1355" s="148"/>
      <c r="C1355" s="38"/>
      <c r="D1355" s="29"/>
      <c r="E1355" s="122"/>
      <c r="F1355" s="96"/>
      <c r="G1355" s="120"/>
      <c r="Q1355" s="8">
        <f t="shared" si="84"/>
        <v>1</v>
      </c>
      <c r="R1355" s="8">
        <f t="shared" si="85"/>
        <v>1</v>
      </c>
      <c r="S1355" s="8">
        <f t="shared" si="86"/>
        <v>1</v>
      </c>
      <c r="T1355" s="8">
        <f t="shared" si="87"/>
        <v>3</v>
      </c>
    </row>
    <row r="1356" customHeight="1" spans="1:20">
      <c r="A1356" s="150"/>
      <c r="B1356" s="148"/>
      <c r="C1356" s="38"/>
      <c r="D1356" s="29"/>
      <c r="E1356" s="122"/>
      <c r="F1356" s="96"/>
      <c r="G1356" s="120"/>
      <c r="Q1356" s="8">
        <f t="shared" si="84"/>
        <v>1</v>
      </c>
      <c r="R1356" s="8">
        <f t="shared" si="85"/>
        <v>1</v>
      </c>
      <c r="S1356" s="8">
        <f t="shared" si="86"/>
        <v>1</v>
      </c>
      <c r="T1356" s="8">
        <f t="shared" si="87"/>
        <v>3</v>
      </c>
    </row>
    <row r="1357" customHeight="1" spans="1:20">
      <c r="A1357" s="150"/>
      <c r="B1357" s="148"/>
      <c r="C1357" s="38"/>
      <c r="D1357" s="29"/>
      <c r="E1357" s="122"/>
      <c r="F1357" s="96"/>
      <c r="G1357" s="120"/>
      <c r="Q1357" s="8">
        <f t="shared" si="84"/>
        <v>1</v>
      </c>
      <c r="R1357" s="8">
        <f t="shared" si="85"/>
        <v>1</v>
      </c>
      <c r="S1357" s="8">
        <f t="shared" si="86"/>
        <v>1</v>
      </c>
      <c r="T1357" s="8">
        <f t="shared" si="87"/>
        <v>3</v>
      </c>
    </row>
    <row r="1358" customHeight="1" spans="1:20">
      <c r="A1358" s="150"/>
      <c r="B1358" s="148"/>
      <c r="C1358" s="38"/>
      <c r="D1358" s="29"/>
      <c r="E1358" s="122"/>
      <c r="F1358" s="96"/>
      <c r="G1358" s="120"/>
      <c r="Q1358" s="8">
        <f t="shared" si="84"/>
        <v>1</v>
      </c>
      <c r="R1358" s="8">
        <f t="shared" si="85"/>
        <v>1</v>
      </c>
      <c r="S1358" s="8">
        <f t="shared" si="86"/>
        <v>1</v>
      </c>
      <c r="T1358" s="8">
        <f t="shared" si="87"/>
        <v>3</v>
      </c>
    </row>
    <row r="1359" customHeight="1" spans="1:20">
      <c r="A1359" s="150"/>
      <c r="B1359" s="148"/>
      <c r="C1359" s="38"/>
      <c r="D1359" s="29"/>
      <c r="E1359" s="122"/>
      <c r="F1359" s="96"/>
      <c r="G1359" s="120"/>
      <c r="Q1359" s="8">
        <f t="shared" si="84"/>
        <v>1</v>
      </c>
      <c r="R1359" s="8">
        <f t="shared" si="85"/>
        <v>1</v>
      </c>
      <c r="S1359" s="8">
        <f t="shared" si="86"/>
        <v>1</v>
      </c>
      <c r="T1359" s="8">
        <f t="shared" si="87"/>
        <v>3</v>
      </c>
    </row>
    <row r="1360" customHeight="1" spans="1:20">
      <c r="A1360" s="150"/>
      <c r="B1360" s="148"/>
      <c r="C1360" s="38"/>
      <c r="D1360" s="29"/>
      <c r="E1360" s="122"/>
      <c r="F1360" s="96"/>
      <c r="G1360" s="120"/>
      <c r="Q1360" s="8">
        <f t="shared" si="84"/>
        <v>1</v>
      </c>
      <c r="R1360" s="8">
        <f t="shared" si="85"/>
        <v>1</v>
      </c>
      <c r="S1360" s="8">
        <f t="shared" si="86"/>
        <v>1</v>
      </c>
      <c r="T1360" s="8">
        <f t="shared" si="87"/>
        <v>3</v>
      </c>
    </row>
    <row r="1361" customHeight="1" spans="1:20">
      <c r="A1361" s="150"/>
      <c r="B1361" s="148"/>
      <c r="C1361" s="38"/>
      <c r="D1361" s="29"/>
      <c r="E1361" s="122"/>
      <c r="F1361" s="96"/>
      <c r="G1361" s="120"/>
      <c r="Q1361" s="8">
        <f t="shared" si="84"/>
        <v>1</v>
      </c>
      <c r="R1361" s="8">
        <f t="shared" si="85"/>
        <v>1</v>
      </c>
      <c r="S1361" s="8">
        <f t="shared" si="86"/>
        <v>1</v>
      </c>
      <c r="T1361" s="8">
        <f t="shared" si="87"/>
        <v>3</v>
      </c>
    </row>
    <row r="1362" customHeight="1" spans="1:20">
      <c r="A1362" s="150"/>
      <c r="B1362" s="148"/>
      <c r="C1362" s="38"/>
      <c r="D1362" s="29"/>
      <c r="E1362" s="122"/>
      <c r="F1362" s="96"/>
      <c r="G1362" s="120"/>
      <c r="Q1362" s="8">
        <f t="shared" si="84"/>
        <v>1</v>
      </c>
      <c r="R1362" s="8">
        <f t="shared" si="85"/>
        <v>1</v>
      </c>
      <c r="S1362" s="8">
        <f t="shared" si="86"/>
        <v>1</v>
      </c>
      <c r="T1362" s="8">
        <f t="shared" si="87"/>
        <v>3</v>
      </c>
    </row>
    <row r="1363" customHeight="1" spans="1:20">
      <c r="A1363" s="150"/>
      <c r="B1363" s="148"/>
      <c r="C1363" s="38"/>
      <c r="D1363" s="29"/>
      <c r="E1363" s="122"/>
      <c r="F1363" s="96"/>
      <c r="G1363" s="120"/>
      <c r="Q1363" s="8">
        <f t="shared" si="84"/>
        <v>1</v>
      </c>
      <c r="R1363" s="8">
        <f t="shared" si="85"/>
        <v>1</v>
      </c>
      <c r="S1363" s="8">
        <f t="shared" si="86"/>
        <v>1</v>
      </c>
      <c r="T1363" s="8">
        <f t="shared" si="87"/>
        <v>3</v>
      </c>
    </row>
    <row r="1364" customHeight="1" spans="1:20">
      <c r="A1364" s="150"/>
      <c r="B1364" s="148"/>
      <c r="C1364" s="38"/>
      <c r="D1364" s="29"/>
      <c r="E1364" s="122"/>
      <c r="F1364" s="96"/>
      <c r="G1364" s="120"/>
      <c r="Q1364" s="8">
        <f t="shared" si="84"/>
        <v>1</v>
      </c>
      <c r="R1364" s="8">
        <f t="shared" si="85"/>
        <v>1</v>
      </c>
      <c r="S1364" s="8">
        <f t="shared" si="86"/>
        <v>1</v>
      </c>
      <c r="T1364" s="8">
        <f t="shared" si="87"/>
        <v>3</v>
      </c>
    </row>
    <row r="1365" customHeight="1" spans="1:20">
      <c r="A1365" s="150"/>
      <c r="B1365" s="148"/>
      <c r="C1365" s="38"/>
      <c r="D1365" s="29"/>
      <c r="E1365" s="122"/>
      <c r="F1365" s="96"/>
      <c r="G1365" s="120"/>
      <c r="Q1365" s="8">
        <f t="shared" si="84"/>
        <v>1</v>
      </c>
      <c r="R1365" s="8">
        <f t="shared" si="85"/>
        <v>1</v>
      </c>
      <c r="S1365" s="8">
        <f t="shared" si="86"/>
        <v>1</v>
      </c>
      <c r="T1365" s="8">
        <f t="shared" si="87"/>
        <v>3</v>
      </c>
    </row>
    <row r="1366" customHeight="1" spans="1:20">
      <c r="A1366" s="150"/>
      <c r="B1366" s="148"/>
      <c r="C1366" s="38"/>
      <c r="D1366" s="29"/>
      <c r="E1366" s="122"/>
      <c r="F1366" s="96"/>
      <c r="G1366" s="120"/>
      <c r="Q1366" s="8">
        <f t="shared" si="84"/>
        <v>1</v>
      </c>
      <c r="R1366" s="8">
        <f t="shared" si="85"/>
        <v>1</v>
      </c>
      <c r="S1366" s="8">
        <f t="shared" si="86"/>
        <v>1</v>
      </c>
      <c r="T1366" s="8">
        <f t="shared" si="87"/>
        <v>3</v>
      </c>
    </row>
    <row r="1367" customHeight="1" spans="1:20">
      <c r="A1367" s="150"/>
      <c r="B1367" s="148"/>
      <c r="C1367" s="38"/>
      <c r="D1367" s="29"/>
      <c r="E1367" s="122"/>
      <c r="F1367" s="96"/>
      <c r="G1367" s="120"/>
      <c r="Q1367" s="8">
        <f t="shared" si="84"/>
        <v>1</v>
      </c>
      <c r="R1367" s="8">
        <f t="shared" si="85"/>
        <v>1</v>
      </c>
      <c r="S1367" s="8">
        <f t="shared" si="86"/>
        <v>1</v>
      </c>
      <c r="T1367" s="8">
        <f t="shared" si="87"/>
        <v>3</v>
      </c>
    </row>
    <row r="1368" customHeight="1" spans="1:20">
      <c r="A1368" s="150"/>
      <c r="B1368" s="148"/>
      <c r="C1368" s="38"/>
      <c r="D1368" s="29"/>
      <c r="E1368" s="122"/>
      <c r="F1368" s="96"/>
      <c r="G1368" s="120"/>
      <c r="Q1368" s="8">
        <f t="shared" ref="Q1368:Q1374" si="88">IF(K1368="No comment",0,1)</f>
        <v>1</v>
      </c>
      <c r="R1368" s="8">
        <f t="shared" ref="R1368:R1374" si="89">IF(L1368="No comment",0,1)</f>
        <v>1</v>
      </c>
      <c r="S1368" s="8">
        <f t="shared" ref="S1368:S1374" si="90">IF(M1368="No comment",0,1)</f>
        <v>1</v>
      </c>
      <c r="T1368" s="8">
        <f t="shared" ref="T1368:T1374" si="91">SUM(N1368:S1368)</f>
        <v>3</v>
      </c>
    </row>
    <row r="1369" customHeight="1" spans="1:20">
      <c r="A1369" s="150"/>
      <c r="B1369" s="148"/>
      <c r="C1369" s="38"/>
      <c r="D1369" s="29"/>
      <c r="E1369" s="122"/>
      <c r="F1369" s="96"/>
      <c r="G1369" s="120"/>
      <c r="Q1369" s="8">
        <f t="shared" si="88"/>
        <v>1</v>
      </c>
      <c r="R1369" s="8">
        <f t="shared" si="89"/>
        <v>1</v>
      </c>
      <c r="S1369" s="8">
        <f t="shared" si="90"/>
        <v>1</v>
      </c>
      <c r="T1369" s="8">
        <f t="shared" si="91"/>
        <v>3</v>
      </c>
    </row>
    <row r="1370" customHeight="1" spans="1:20">
      <c r="A1370" s="150"/>
      <c r="B1370" s="148"/>
      <c r="C1370" s="38"/>
      <c r="D1370" s="29"/>
      <c r="E1370" s="122"/>
      <c r="F1370" s="96"/>
      <c r="G1370" s="120"/>
      <c r="Q1370" s="8">
        <f t="shared" si="88"/>
        <v>1</v>
      </c>
      <c r="R1370" s="8">
        <f t="shared" si="89"/>
        <v>1</v>
      </c>
      <c r="S1370" s="8">
        <f t="shared" si="90"/>
        <v>1</v>
      </c>
      <c r="T1370" s="8">
        <f t="shared" si="91"/>
        <v>3</v>
      </c>
    </row>
    <row r="1371" customHeight="1" spans="1:20">
      <c r="A1371" s="150"/>
      <c r="B1371" s="148"/>
      <c r="C1371" s="38"/>
      <c r="D1371" s="29"/>
      <c r="E1371" s="122"/>
      <c r="F1371" s="96"/>
      <c r="G1371" s="120"/>
      <c r="Q1371" s="8">
        <f t="shared" si="88"/>
        <v>1</v>
      </c>
      <c r="R1371" s="8">
        <f t="shared" si="89"/>
        <v>1</v>
      </c>
      <c r="S1371" s="8">
        <f t="shared" si="90"/>
        <v>1</v>
      </c>
      <c r="T1371" s="8">
        <f t="shared" si="91"/>
        <v>3</v>
      </c>
    </row>
    <row r="1372" ht="29.4" customHeight="1" spans="1:20">
      <c r="A1372" s="53" t="s">
        <v>306</v>
      </c>
      <c r="B1372" s="54"/>
      <c r="C1372" s="54"/>
      <c r="D1372" s="55"/>
      <c r="E1372" s="55"/>
      <c r="F1372" s="56"/>
      <c r="G1372" s="233"/>
      <c r="Q1372" s="8">
        <f t="shared" si="88"/>
        <v>1</v>
      </c>
      <c r="R1372" s="8">
        <f t="shared" si="89"/>
        <v>1</v>
      </c>
      <c r="S1372" s="8">
        <f t="shared" si="90"/>
        <v>1</v>
      </c>
      <c r="T1372" s="8">
        <f t="shared" si="91"/>
        <v>3</v>
      </c>
    </row>
    <row r="1373" customHeight="1" spans="1:20">
      <c r="A1373" s="141" t="s">
        <v>907</v>
      </c>
      <c r="B1373" s="141"/>
      <c r="C1373" s="141"/>
      <c r="D1373" s="141"/>
      <c r="E1373" s="141"/>
      <c r="F1373" s="141"/>
      <c r="G1373" s="141"/>
      <c r="Q1373" s="8">
        <f t="shared" si="88"/>
        <v>1</v>
      </c>
      <c r="R1373" s="8">
        <f t="shared" si="89"/>
        <v>1</v>
      </c>
      <c r="S1373" s="8">
        <f t="shared" si="90"/>
        <v>1</v>
      </c>
      <c r="T1373" s="8">
        <f t="shared" si="91"/>
        <v>3</v>
      </c>
    </row>
    <row r="1374" ht="13.8" customHeight="1" spans="1:20">
      <c r="A1374" s="179" t="s">
        <v>2</v>
      </c>
      <c r="B1374" s="180" t="s">
        <v>3</v>
      </c>
      <c r="C1374" s="227" t="s">
        <v>4</v>
      </c>
      <c r="D1374" s="181" t="s">
        <v>5</v>
      </c>
      <c r="E1374" s="182" t="s">
        <v>6</v>
      </c>
      <c r="F1374" s="183" t="s">
        <v>7</v>
      </c>
      <c r="G1374" s="184" t="s">
        <v>8</v>
      </c>
      <c r="Q1374" s="8">
        <f t="shared" si="88"/>
        <v>1</v>
      </c>
      <c r="R1374" s="8">
        <f t="shared" si="89"/>
        <v>1</v>
      </c>
      <c r="S1374" s="8">
        <f t="shared" si="90"/>
        <v>1</v>
      </c>
      <c r="T1374" s="8">
        <f t="shared" si="91"/>
        <v>3</v>
      </c>
    </row>
    <row r="1375" customHeight="1" spans="1:20">
      <c r="A1375" s="162"/>
      <c r="B1375" s="29"/>
      <c r="C1375" s="234" t="s">
        <v>908</v>
      </c>
      <c r="D1375" s="50"/>
      <c r="E1375" s="235"/>
      <c r="F1375" s="159"/>
      <c r="G1375" s="97"/>
      <c r="Q1375" s="8">
        <f t="shared" ref="Q1375:Q1422" si="92">IF(K1375="No comment",0,1)</f>
        <v>1</v>
      </c>
      <c r="R1375" s="8">
        <f t="shared" ref="R1375:R1422" si="93">IF(L1375="No comment",0,1)</f>
        <v>1</v>
      </c>
      <c r="S1375" s="8">
        <f t="shared" ref="S1375:S1422" si="94">IF(M1375="No comment",0,1)</f>
        <v>1</v>
      </c>
      <c r="T1375" s="8">
        <f t="shared" ref="T1375:T1422" si="95">SUM(N1375:S1375)</f>
        <v>3</v>
      </c>
    </row>
    <row r="1376" customHeight="1" spans="1:20">
      <c r="A1376" s="162"/>
      <c r="B1376" s="29"/>
      <c r="C1376" s="167"/>
      <c r="D1376" s="50"/>
      <c r="E1376" s="235"/>
      <c r="F1376" s="159"/>
      <c r="G1376" s="97"/>
      <c r="Q1376" s="8">
        <f t="shared" si="92"/>
        <v>1</v>
      </c>
      <c r="R1376" s="8">
        <f t="shared" si="93"/>
        <v>1</v>
      </c>
      <c r="S1376" s="8">
        <f t="shared" si="94"/>
        <v>1</v>
      </c>
      <c r="T1376" s="8">
        <f t="shared" si="95"/>
        <v>3</v>
      </c>
    </row>
    <row r="1377" customHeight="1" spans="1:20">
      <c r="A1377" s="33"/>
      <c r="B1377" s="236" t="s">
        <v>909</v>
      </c>
      <c r="C1377" s="237" t="s">
        <v>910</v>
      </c>
      <c r="D1377" s="50"/>
      <c r="E1377" s="200"/>
      <c r="F1377" s="24"/>
      <c r="G1377" s="238"/>
      <c r="Q1377" s="8">
        <f t="shared" si="92"/>
        <v>1</v>
      </c>
      <c r="R1377" s="8">
        <f t="shared" si="93"/>
        <v>1</v>
      </c>
      <c r="S1377" s="8">
        <f t="shared" si="94"/>
        <v>1</v>
      </c>
      <c r="T1377" s="8">
        <f t="shared" si="95"/>
        <v>3</v>
      </c>
    </row>
    <row r="1378" customHeight="1" spans="1:20">
      <c r="A1378" s="39"/>
      <c r="B1378" s="208"/>
      <c r="C1378" s="191"/>
      <c r="D1378" s="50"/>
      <c r="E1378" s="200"/>
      <c r="F1378" s="24"/>
      <c r="G1378" s="238"/>
      <c r="Q1378" s="8">
        <f t="shared" si="92"/>
        <v>1</v>
      </c>
      <c r="R1378" s="8">
        <f t="shared" si="93"/>
        <v>1</v>
      </c>
      <c r="S1378" s="8">
        <f t="shared" si="94"/>
        <v>1</v>
      </c>
      <c r="T1378" s="8">
        <f t="shared" si="95"/>
        <v>3</v>
      </c>
    </row>
    <row r="1379" customHeight="1" spans="1:20">
      <c r="A1379" s="33">
        <v>6.1</v>
      </c>
      <c r="B1379" s="208" t="s">
        <v>14</v>
      </c>
      <c r="C1379" s="191" t="s">
        <v>911</v>
      </c>
      <c r="D1379" s="50"/>
      <c r="E1379" s="200"/>
      <c r="F1379" s="24"/>
      <c r="G1379" s="238"/>
      <c r="Q1379" s="8">
        <f t="shared" si="92"/>
        <v>1</v>
      </c>
      <c r="R1379" s="8">
        <f t="shared" si="93"/>
        <v>1</v>
      </c>
      <c r="S1379" s="8">
        <f t="shared" si="94"/>
        <v>1</v>
      </c>
      <c r="T1379" s="8">
        <f t="shared" si="95"/>
        <v>3</v>
      </c>
    </row>
    <row r="1380" customHeight="1" spans="1:20">
      <c r="A1380" s="48"/>
      <c r="B1380" s="208"/>
      <c r="C1380" s="191"/>
      <c r="D1380" s="50"/>
      <c r="E1380" s="200"/>
      <c r="F1380" s="24"/>
      <c r="G1380" s="238"/>
      <c r="Q1380" s="8">
        <f t="shared" si="92"/>
        <v>1</v>
      </c>
      <c r="R1380" s="8">
        <f t="shared" si="93"/>
        <v>1</v>
      </c>
      <c r="S1380" s="8">
        <f t="shared" si="94"/>
        <v>1</v>
      </c>
      <c r="T1380" s="8">
        <f t="shared" si="95"/>
        <v>3</v>
      </c>
    </row>
    <row r="1381" customHeight="1" spans="1:20">
      <c r="A1381" s="48" t="s">
        <v>912</v>
      </c>
      <c r="B1381" s="208"/>
      <c r="C1381" s="191" t="s">
        <v>913</v>
      </c>
      <c r="D1381" s="50" t="s">
        <v>570</v>
      </c>
      <c r="E1381" s="200">
        <v>1</v>
      </c>
      <c r="F1381" s="24"/>
      <c r="G1381" s="238"/>
      <c r="Q1381" s="8">
        <f t="shared" si="92"/>
        <v>1</v>
      </c>
      <c r="R1381" s="8">
        <f t="shared" si="93"/>
        <v>1</v>
      </c>
      <c r="S1381" s="8">
        <f t="shared" si="94"/>
        <v>1</v>
      </c>
      <c r="T1381" s="8">
        <f t="shared" si="95"/>
        <v>3</v>
      </c>
    </row>
    <row r="1382" customHeight="1" spans="1:20">
      <c r="A1382" s="48"/>
      <c r="B1382" s="208"/>
      <c r="C1382" s="191"/>
      <c r="D1382" s="50"/>
      <c r="E1382" s="200"/>
      <c r="F1382" s="24"/>
      <c r="G1382" s="238"/>
      <c r="Q1382" s="8">
        <f t="shared" si="92"/>
        <v>1</v>
      </c>
      <c r="R1382" s="8">
        <f t="shared" si="93"/>
        <v>1</v>
      </c>
      <c r="S1382" s="8">
        <f t="shared" si="94"/>
        <v>1</v>
      </c>
      <c r="T1382" s="8">
        <f t="shared" si="95"/>
        <v>3</v>
      </c>
    </row>
    <row r="1383" customHeight="1" spans="1:20">
      <c r="A1383" s="48" t="s">
        <v>914</v>
      </c>
      <c r="B1383" s="208"/>
      <c r="C1383" s="191" t="s">
        <v>915</v>
      </c>
      <c r="D1383" s="50" t="s">
        <v>570</v>
      </c>
      <c r="E1383" s="200">
        <v>1</v>
      </c>
      <c r="F1383" s="24"/>
      <c r="G1383" s="238"/>
      <c r="Q1383" s="8">
        <f t="shared" si="92"/>
        <v>1</v>
      </c>
      <c r="R1383" s="8">
        <f t="shared" si="93"/>
        <v>1</v>
      </c>
      <c r="S1383" s="8">
        <f t="shared" si="94"/>
        <v>1</v>
      </c>
      <c r="T1383" s="8">
        <f t="shared" si="95"/>
        <v>3</v>
      </c>
    </row>
    <row r="1384" customHeight="1" spans="1:20">
      <c r="A1384" s="48"/>
      <c r="B1384" s="208"/>
      <c r="C1384" s="191"/>
      <c r="D1384" s="50"/>
      <c r="E1384" s="200"/>
      <c r="F1384" s="24"/>
      <c r="G1384" s="238"/>
      <c r="Q1384" s="8">
        <f t="shared" si="92"/>
        <v>1</v>
      </c>
      <c r="R1384" s="8">
        <f t="shared" si="93"/>
        <v>1</v>
      </c>
      <c r="S1384" s="8">
        <f t="shared" si="94"/>
        <v>1</v>
      </c>
      <c r="T1384" s="8">
        <f t="shared" si="95"/>
        <v>3</v>
      </c>
    </row>
    <row r="1385" customHeight="1" spans="1:20">
      <c r="A1385" s="33">
        <v>6.2</v>
      </c>
      <c r="B1385" s="85">
        <v>8.4</v>
      </c>
      <c r="C1385" s="191" t="s">
        <v>916</v>
      </c>
      <c r="D1385" s="50"/>
      <c r="E1385" s="200"/>
      <c r="F1385" s="24"/>
      <c r="G1385" s="238"/>
      <c r="Q1385" s="8">
        <f t="shared" si="92"/>
        <v>1</v>
      </c>
      <c r="R1385" s="8">
        <f t="shared" si="93"/>
        <v>1</v>
      </c>
      <c r="S1385" s="8">
        <f t="shared" si="94"/>
        <v>1</v>
      </c>
      <c r="T1385" s="8">
        <f t="shared" si="95"/>
        <v>3</v>
      </c>
    </row>
    <row r="1386" customHeight="1" spans="1:20">
      <c r="A1386" s="48"/>
      <c r="B1386" s="208"/>
      <c r="C1386" s="191"/>
      <c r="D1386" s="50"/>
      <c r="E1386" s="200"/>
      <c r="F1386" s="24"/>
      <c r="G1386" s="238"/>
      <c r="Q1386" s="8">
        <f t="shared" si="92"/>
        <v>1</v>
      </c>
      <c r="R1386" s="8">
        <f t="shared" si="93"/>
        <v>1</v>
      </c>
      <c r="S1386" s="8">
        <f t="shared" si="94"/>
        <v>1</v>
      </c>
      <c r="T1386" s="8">
        <f t="shared" si="95"/>
        <v>3</v>
      </c>
    </row>
    <row r="1387" ht="15.6" customHeight="1" spans="1:20">
      <c r="A1387" s="48" t="s">
        <v>917</v>
      </c>
      <c r="B1387" s="208" t="s">
        <v>86</v>
      </c>
      <c r="C1387" s="191" t="s">
        <v>918</v>
      </c>
      <c r="D1387" s="50" t="s">
        <v>298</v>
      </c>
      <c r="E1387" s="200">
        <v>1</v>
      </c>
      <c r="F1387" s="24"/>
      <c r="G1387" s="238"/>
      <c r="Q1387" s="8">
        <f t="shared" si="92"/>
        <v>1</v>
      </c>
      <c r="R1387" s="8">
        <f t="shared" si="93"/>
        <v>1</v>
      </c>
      <c r="S1387" s="8">
        <f t="shared" si="94"/>
        <v>1</v>
      </c>
      <c r="T1387" s="8">
        <f t="shared" si="95"/>
        <v>3</v>
      </c>
    </row>
    <row r="1388" customHeight="1" spans="1:20">
      <c r="A1388" s="48"/>
      <c r="B1388" s="208"/>
      <c r="C1388" s="191"/>
      <c r="D1388" s="50"/>
      <c r="E1388" s="200"/>
      <c r="F1388" s="24"/>
      <c r="G1388" s="238"/>
      <c r="Q1388" s="8">
        <f t="shared" si="92"/>
        <v>1</v>
      </c>
      <c r="R1388" s="8">
        <f t="shared" si="93"/>
        <v>1</v>
      </c>
      <c r="S1388" s="8">
        <f t="shared" si="94"/>
        <v>1</v>
      </c>
      <c r="T1388" s="8">
        <f t="shared" si="95"/>
        <v>3</v>
      </c>
    </row>
    <row r="1389" ht="15.6" customHeight="1" spans="1:20">
      <c r="A1389" s="48" t="s">
        <v>919</v>
      </c>
      <c r="B1389" s="208" t="s">
        <v>920</v>
      </c>
      <c r="C1389" s="191" t="s">
        <v>921</v>
      </c>
      <c r="D1389" s="50" t="s">
        <v>298</v>
      </c>
      <c r="E1389" s="200">
        <v>1</v>
      </c>
      <c r="F1389" s="24"/>
      <c r="G1389" s="238"/>
      <c r="Q1389" s="8">
        <f t="shared" si="92"/>
        <v>1</v>
      </c>
      <c r="R1389" s="8">
        <f t="shared" si="93"/>
        <v>1</v>
      </c>
      <c r="S1389" s="8">
        <f t="shared" si="94"/>
        <v>1</v>
      </c>
      <c r="T1389" s="8">
        <f t="shared" si="95"/>
        <v>3</v>
      </c>
    </row>
    <row r="1390" customHeight="1" spans="1:20">
      <c r="A1390" s="48"/>
      <c r="B1390" s="148"/>
      <c r="C1390" s="51"/>
      <c r="D1390" s="50"/>
      <c r="E1390" s="122"/>
      <c r="F1390" s="96"/>
      <c r="G1390" s="97"/>
      <c r="Q1390" s="8">
        <f t="shared" si="92"/>
        <v>1</v>
      </c>
      <c r="R1390" s="8">
        <f t="shared" si="93"/>
        <v>1</v>
      </c>
      <c r="S1390" s="8">
        <f t="shared" si="94"/>
        <v>1</v>
      </c>
      <c r="T1390" s="8">
        <f t="shared" si="95"/>
        <v>3</v>
      </c>
    </row>
    <row r="1391" customHeight="1" spans="1:20">
      <c r="A1391" s="150"/>
      <c r="B1391" s="148"/>
      <c r="C1391" s="51"/>
      <c r="D1391" s="50"/>
      <c r="E1391" s="122"/>
      <c r="F1391" s="96"/>
      <c r="G1391" s="97"/>
      <c r="Q1391" s="8">
        <f t="shared" si="92"/>
        <v>1</v>
      </c>
      <c r="R1391" s="8">
        <f t="shared" si="93"/>
        <v>1</v>
      </c>
      <c r="S1391" s="8">
        <f t="shared" si="94"/>
        <v>1</v>
      </c>
      <c r="T1391" s="8">
        <f t="shared" si="95"/>
        <v>3</v>
      </c>
    </row>
    <row r="1392" customHeight="1" spans="1:20">
      <c r="A1392" s="150"/>
      <c r="B1392" s="148"/>
      <c r="C1392" s="51"/>
      <c r="D1392" s="50"/>
      <c r="E1392" s="122"/>
      <c r="F1392" s="96"/>
      <c r="G1392" s="97"/>
      <c r="Q1392" s="8">
        <f t="shared" si="92"/>
        <v>1</v>
      </c>
      <c r="R1392" s="8">
        <f t="shared" si="93"/>
        <v>1</v>
      </c>
      <c r="S1392" s="8">
        <f t="shared" si="94"/>
        <v>1</v>
      </c>
      <c r="T1392" s="8">
        <f t="shared" si="95"/>
        <v>3</v>
      </c>
    </row>
    <row r="1393" customHeight="1" spans="1:20">
      <c r="A1393" s="150"/>
      <c r="B1393" s="148"/>
      <c r="C1393" s="51"/>
      <c r="D1393" s="50"/>
      <c r="E1393" s="122"/>
      <c r="F1393" s="96"/>
      <c r="G1393" s="97"/>
      <c r="Q1393" s="8">
        <f t="shared" si="92"/>
        <v>1</v>
      </c>
      <c r="R1393" s="8">
        <f t="shared" si="93"/>
        <v>1</v>
      </c>
      <c r="S1393" s="8">
        <f t="shared" si="94"/>
        <v>1</v>
      </c>
      <c r="T1393" s="8">
        <f t="shared" si="95"/>
        <v>3</v>
      </c>
    </row>
    <row r="1394" customHeight="1" spans="1:20">
      <c r="A1394" s="150"/>
      <c r="B1394" s="148"/>
      <c r="C1394" s="51"/>
      <c r="D1394" s="50"/>
      <c r="E1394" s="122"/>
      <c r="F1394" s="96"/>
      <c r="G1394" s="97"/>
      <c r="Q1394" s="8">
        <f t="shared" si="92"/>
        <v>1</v>
      </c>
      <c r="R1394" s="8">
        <f t="shared" si="93"/>
        <v>1</v>
      </c>
      <c r="S1394" s="8">
        <f t="shared" si="94"/>
        <v>1</v>
      </c>
      <c r="T1394" s="8">
        <f t="shared" si="95"/>
        <v>3</v>
      </c>
    </row>
    <row r="1395" customHeight="1" spans="1:20">
      <c r="A1395" s="150"/>
      <c r="B1395" s="148"/>
      <c r="C1395" s="51"/>
      <c r="D1395" s="50"/>
      <c r="E1395" s="122"/>
      <c r="F1395" s="96"/>
      <c r="G1395" s="97"/>
      <c r="Q1395" s="8">
        <f t="shared" si="92"/>
        <v>1</v>
      </c>
      <c r="R1395" s="8">
        <f t="shared" si="93"/>
        <v>1</v>
      </c>
      <c r="S1395" s="8">
        <f t="shared" si="94"/>
        <v>1</v>
      </c>
      <c r="T1395" s="8">
        <f t="shared" si="95"/>
        <v>3</v>
      </c>
    </row>
    <row r="1396" customHeight="1" spans="1:20">
      <c r="A1396" s="150"/>
      <c r="B1396" s="148"/>
      <c r="C1396" s="51"/>
      <c r="D1396" s="50"/>
      <c r="E1396" s="122"/>
      <c r="F1396" s="96"/>
      <c r="G1396" s="97"/>
      <c r="Q1396" s="8">
        <f t="shared" si="92"/>
        <v>1</v>
      </c>
      <c r="R1396" s="8">
        <f t="shared" si="93"/>
        <v>1</v>
      </c>
      <c r="S1396" s="8">
        <f t="shared" si="94"/>
        <v>1</v>
      </c>
      <c r="T1396" s="8">
        <f t="shared" si="95"/>
        <v>3</v>
      </c>
    </row>
    <row r="1397" customHeight="1" spans="1:20">
      <c r="A1397" s="150"/>
      <c r="B1397" s="148"/>
      <c r="C1397" s="51"/>
      <c r="D1397" s="50"/>
      <c r="E1397" s="122"/>
      <c r="F1397" s="96"/>
      <c r="G1397" s="97"/>
      <c r="Q1397" s="8">
        <f t="shared" si="92"/>
        <v>1</v>
      </c>
      <c r="R1397" s="8">
        <f t="shared" si="93"/>
        <v>1</v>
      </c>
      <c r="S1397" s="8">
        <f t="shared" si="94"/>
        <v>1</v>
      </c>
      <c r="T1397" s="8">
        <f t="shared" si="95"/>
        <v>3</v>
      </c>
    </row>
    <row r="1398" customHeight="1" spans="1:20">
      <c r="A1398" s="150"/>
      <c r="B1398" s="148"/>
      <c r="C1398" s="51"/>
      <c r="D1398" s="50"/>
      <c r="E1398" s="122"/>
      <c r="F1398" s="96"/>
      <c r="G1398" s="97"/>
      <c r="Q1398" s="8">
        <f t="shared" si="92"/>
        <v>1</v>
      </c>
      <c r="R1398" s="8">
        <f t="shared" si="93"/>
        <v>1</v>
      </c>
      <c r="S1398" s="8">
        <f t="shared" si="94"/>
        <v>1</v>
      </c>
      <c r="T1398" s="8">
        <f t="shared" si="95"/>
        <v>3</v>
      </c>
    </row>
    <row r="1399" customHeight="1" spans="1:20">
      <c r="A1399" s="150"/>
      <c r="B1399" s="148"/>
      <c r="C1399" s="51"/>
      <c r="D1399" s="50"/>
      <c r="E1399" s="122"/>
      <c r="F1399" s="96"/>
      <c r="G1399" s="97"/>
      <c r="Q1399" s="8">
        <f t="shared" si="92"/>
        <v>1</v>
      </c>
      <c r="R1399" s="8">
        <f t="shared" si="93"/>
        <v>1</v>
      </c>
      <c r="S1399" s="8">
        <f t="shared" si="94"/>
        <v>1</v>
      </c>
      <c r="T1399" s="8">
        <f t="shared" si="95"/>
        <v>3</v>
      </c>
    </row>
    <row r="1400" customHeight="1" spans="1:20">
      <c r="A1400" s="150"/>
      <c r="B1400" s="148"/>
      <c r="C1400" s="51"/>
      <c r="D1400" s="50"/>
      <c r="E1400" s="122"/>
      <c r="F1400" s="96"/>
      <c r="G1400" s="97"/>
      <c r="Q1400" s="8">
        <f t="shared" si="92"/>
        <v>1</v>
      </c>
      <c r="R1400" s="8">
        <f t="shared" si="93"/>
        <v>1</v>
      </c>
      <c r="S1400" s="8">
        <f t="shared" si="94"/>
        <v>1</v>
      </c>
      <c r="T1400" s="8">
        <f t="shared" si="95"/>
        <v>3</v>
      </c>
    </row>
    <row r="1401" customHeight="1" spans="1:20">
      <c r="A1401" s="150"/>
      <c r="B1401" s="148"/>
      <c r="C1401" s="51"/>
      <c r="D1401" s="50"/>
      <c r="E1401" s="122"/>
      <c r="F1401" s="96"/>
      <c r="G1401" s="97"/>
      <c r="Q1401" s="8">
        <f t="shared" si="92"/>
        <v>1</v>
      </c>
      <c r="R1401" s="8">
        <f t="shared" si="93"/>
        <v>1</v>
      </c>
      <c r="S1401" s="8">
        <f t="shared" si="94"/>
        <v>1</v>
      </c>
      <c r="T1401" s="8">
        <f t="shared" si="95"/>
        <v>3</v>
      </c>
    </row>
    <row r="1402" customHeight="1" spans="1:20">
      <c r="A1402" s="150"/>
      <c r="B1402" s="148"/>
      <c r="C1402" s="51"/>
      <c r="D1402" s="50"/>
      <c r="E1402" s="122"/>
      <c r="F1402" s="96"/>
      <c r="G1402" s="97"/>
      <c r="Q1402" s="8">
        <f t="shared" si="92"/>
        <v>1</v>
      </c>
      <c r="R1402" s="8">
        <f t="shared" si="93"/>
        <v>1</v>
      </c>
      <c r="S1402" s="8">
        <f t="shared" si="94"/>
        <v>1</v>
      </c>
      <c r="T1402" s="8">
        <f t="shared" si="95"/>
        <v>3</v>
      </c>
    </row>
    <row r="1403" customHeight="1" spans="1:20">
      <c r="A1403" s="150"/>
      <c r="B1403" s="148"/>
      <c r="C1403" s="51"/>
      <c r="D1403" s="50"/>
      <c r="E1403" s="122"/>
      <c r="F1403" s="96"/>
      <c r="G1403" s="97"/>
      <c r="Q1403" s="8">
        <f t="shared" si="92"/>
        <v>1</v>
      </c>
      <c r="R1403" s="8">
        <f t="shared" si="93"/>
        <v>1</v>
      </c>
      <c r="S1403" s="8">
        <f t="shared" si="94"/>
        <v>1</v>
      </c>
      <c r="T1403" s="8">
        <f t="shared" si="95"/>
        <v>3</v>
      </c>
    </row>
    <row r="1404" customHeight="1" spans="1:20">
      <c r="A1404" s="150"/>
      <c r="B1404" s="148"/>
      <c r="C1404" s="51"/>
      <c r="D1404" s="50"/>
      <c r="E1404" s="122"/>
      <c r="F1404" s="96"/>
      <c r="G1404" s="97"/>
      <c r="Q1404" s="8">
        <f t="shared" si="92"/>
        <v>1</v>
      </c>
      <c r="R1404" s="8">
        <f t="shared" si="93"/>
        <v>1</v>
      </c>
      <c r="S1404" s="8">
        <f t="shared" si="94"/>
        <v>1</v>
      </c>
      <c r="T1404" s="8">
        <f t="shared" si="95"/>
        <v>3</v>
      </c>
    </row>
    <row r="1405" customHeight="1" spans="1:20">
      <c r="A1405" s="150"/>
      <c r="B1405" s="148"/>
      <c r="C1405" s="51"/>
      <c r="D1405" s="50"/>
      <c r="E1405" s="122"/>
      <c r="F1405" s="96"/>
      <c r="G1405" s="97"/>
      <c r="Q1405" s="8">
        <f t="shared" si="92"/>
        <v>1</v>
      </c>
      <c r="R1405" s="8">
        <f t="shared" si="93"/>
        <v>1</v>
      </c>
      <c r="S1405" s="8">
        <f t="shared" si="94"/>
        <v>1</v>
      </c>
      <c r="T1405" s="8">
        <f t="shared" si="95"/>
        <v>3</v>
      </c>
    </row>
    <row r="1406" customHeight="1" spans="1:20">
      <c r="A1406" s="150"/>
      <c r="B1406" s="148"/>
      <c r="C1406" s="51"/>
      <c r="D1406" s="50"/>
      <c r="E1406" s="122"/>
      <c r="F1406" s="96"/>
      <c r="G1406" s="97"/>
      <c r="Q1406" s="8">
        <f t="shared" si="92"/>
        <v>1</v>
      </c>
      <c r="R1406" s="8">
        <f t="shared" si="93"/>
        <v>1</v>
      </c>
      <c r="S1406" s="8">
        <f t="shared" si="94"/>
        <v>1</v>
      </c>
      <c r="T1406" s="8">
        <f t="shared" si="95"/>
        <v>3</v>
      </c>
    </row>
    <row r="1407" customHeight="1" spans="1:20">
      <c r="A1407" s="150"/>
      <c r="B1407" s="148"/>
      <c r="C1407" s="51"/>
      <c r="D1407" s="50"/>
      <c r="E1407" s="122"/>
      <c r="F1407" s="96"/>
      <c r="G1407" s="97"/>
      <c r="Q1407" s="8">
        <f t="shared" si="92"/>
        <v>1</v>
      </c>
      <c r="R1407" s="8">
        <f t="shared" si="93"/>
        <v>1</v>
      </c>
      <c r="S1407" s="8">
        <f t="shared" si="94"/>
        <v>1</v>
      </c>
      <c r="T1407" s="8">
        <f t="shared" si="95"/>
        <v>3</v>
      </c>
    </row>
    <row r="1408" customHeight="1" spans="1:20">
      <c r="A1408" s="150"/>
      <c r="B1408" s="148"/>
      <c r="C1408" s="51"/>
      <c r="D1408" s="50"/>
      <c r="E1408" s="122"/>
      <c r="F1408" s="96"/>
      <c r="G1408" s="97"/>
      <c r="Q1408" s="8">
        <f t="shared" si="92"/>
        <v>1</v>
      </c>
      <c r="R1408" s="8">
        <f t="shared" si="93"/>
        <v>1</v>
      </c>
      <c r="S1408" s="8">
        <f t="shared" si="94"/>
        <v>1</v>
      </c>
      <c r="T1408" s="8">
        <f t="shared" si="95"/>
        <v>3</v>
      </c>
    </row>
    <row r="1409" customHeight="1" spans="1:20">
      <c r="A1409" s="150"/>
      <c r="B1409" s="148"/>
      <c r="C1409" s="51"/>
      <c r="D1409" s="50"/>
      <c r="E1409" s="122"/>
      <c r="F1409" s="96"/>
      <c r="G1409" s="97"/>
      <c r="Q1409" s="8">
        <f t="shared" si="92"/>
        <v>1</v>
      </c>
      <c r="R1409" s="8">
        <f t="shared" si="93"/>
        <v>1</v>
      </c>
      <c r="S1409" s="8">
        <f t="shared" si="94"/>
        <v>1</v>
      </c>
      <c r="T1409" s="8">
        <f t="shared" si="95"/>
        <v>3</v>
      </c>
    </row>
    <row r="1410" customHeight="1" spans="1:20">
      <c r="A1410" s="150"/>
      <c r="B1410" s="148"/>
      <c r="C1410" s="51"/>
      <c r="D1410" s="50"/>
      <c r="E1410" s="122"/>
      <c r="F1410" s="96"/>
      <c r="G1410" s="97"/>
      <c r="Q1410" s="8">
        <f t="shared" si="92"/>
        <v>1</v>
      </c>
      <c r="R1410" s="8">
        <f t="shared" si="93"/>
        <v>1</v>
      </c>
      <c r="S1410" s="8">
        <f t="shared" si="94"/>
        <v>1</v>
      </c>
      <c r="T1410" s="8">
        <f t="shared" si="95"/>
        <v>3</v>
      </c>
    </row>
    <row r="1411" customHeight="1" spans="1:20">
      <c r="A1411" s="150"/>
      <c r="B1411" s="148"/>
      <c r="C1411" s="51"/>
      <c r="D1411" s="50"/>
      <c r="E1411" s="122"/>
      <c r="F1411" s="96"/>
      <c r="G1411" s="97"/>
      <c r="Q1411" s="8">
        <f t="shared" si="92"/>
        <v>1</v>
      </c>
      <c r="R1411" s="8">
        <f t="shared" si="93"/>
        <v>1</v>
      </c>
      <c r="S1411" s="8">
        <f t="shared" si="94"/>
        <v>1</v>
      </c>
      <c r="T1411" s="8">
        <f t="shared" si="95"/>
        <v>3</v>
      </c>
    </row>
    <row r="1412" customHeight="1" spans="1:20">
      <c r="A1412" s="150"/>
      <c r="B1412" s="148"/>
      <c r="C1412" s="51"/>
      <c r="D1412" s="50"/>
      <c r="E1412" s="122"/>
      <c r="F1412" s="96"/>
      <c r="G1412" s="97"/>
      <c r="Q1412" s="8">
        <f t="shared" si="92"/>
        <v>1</v>
      </c>
      <c r="R1412" s="8">
        <f t="shared" si="93"/>
        <v>1</v>
      </c>
      <c r="S1412" s="8">
        <f t="shared" si="94"/>
        <v>1</v>
      </c>
      <c r="T1412" s="8">
        <f t="shared" si="95"/>
        <v>3</v>
      </c>
    </row>
    <row r="1413" customHeight="1" spans="1:20">
      <c r="A1413" s="150"/>
      <c r="B1413" s="148"/>
      <c r="C1413" s="51"/>
      <c r="D1413" s="50"/>
      <c r="E1413" s="122"/>
      <c r="F1413" s="96"/>
      <c r="G1413" s="97"/>
      <c r="Q1413" s="8">
        <f t="shared" si="92"/>
        <v>1</v>
      </c>
      <c r="R1413" s="8">
        <f t="shared" si="93"/>
        <v>1</v>
      </c>
      <c r="S1413" s="8">
        <f t="shared" si="94"/>
        <v>1</v>
      </c>
      <c r="T1413" s="8">
        <f t="shared" si="95"/>
        <v>3</v>
      </c>
    </row>
    <row r="1414" customHeight="1" spans="1:20">
      <c r="A1414" s="150"/>
      <c r="B1414" s="148"/>
      <c r="C1414" s="51"/>
      <c r="D1414" s="50"/>
      <c r="E1414" s="122"/>
      <c r="F1414" s="96"/>
      <c r="G1414" s="97"/>
      <c r="Q1414" s="8">
        <f t="shared" si="92"/>
        <v>1</v>
      </c>
      <c r="R1414" s="8">
        <f t="shared" si="93"/>
        <v>1</v>
      </c>
      <c r="S1414" s="8">
        <f t="shared" si="94"/>
        <v>1</v>
      </c>
      <c r="T1414" s="8">
        <f t="shared" si="95"/>
        <v>3</v>
      </c>
    </row>
    <row r="1415" customHeight="1" spans="1:20">
      <c r="A1415" s="150"/>
      <c r="B1415" s="148"/>
      <c r="C1415" s="51"/>
      <c r="D1415" s="50"/>
      <c r="E1415" s="122"/>
      <c r="F1415" s="96"/>
      <c r="G1415" s="97"/>
      <c r="Q1415" s="8">
        <f t="shared" si="92"/>
        <v>1</v>
      </c>
      <c r="R1415" s="8">
        <f t="shared" si="93"/>
        <v>1</v>
      </c>
      <c r="S1415" s="8">
        <f t="shared" si="94"/>
        <v>1</v>
      </c>
      <c r="T1415" s="8">
        <f t="shared" si="95"/>
        <v>3</v>
      </c>
    </row>
    <row r="1416" customHeight="1" spans="1:20">
      <c r="A1416" s="150"/>
      <c r="B1416" s="148"/>
      <c r="C1416" s="51"/>
      <c r="D1416" s="50"/>
      <c r="E1416" s="122"/>
      <c r="F1416" s="96"/>
      <c r="G1416" s="97"/>
      <c r="Q1416" s="8">
        <f t="shared" si="92"/>
        <v>1</v>
      </c>
      <c r="R1416" s="8">
        <f t="shared" si="93"/>
        <v>1</v>
      </c>
      <c r="S1416" s="8">
        <f t="shared" si="94"/>
        <v>1</v>
      </c>
      <c r="T1416" s="8">
        <f t="shared" si="95"/>
        <v>3</v>
      </c>
    </row>
    <row r="1417" customHeight="1" spans="1:20">
      <c r="A1417" s="150"/>
      <c r="B1417" s="148"/>
      <c r="C1417" s="51"/>
      <c r="D1417" s="50"/>
      <c r="E1417" s="122"/>
      <c r="F1417" s="96"/>
      <c r="G1417" s="97"/>
      <c r="Q1417" s="8">
        <f t="shared" si="92"/>
        <v>1</v>
      </c>
      <c r="R1417" s="8">
        <f t="shared" si="93"/>
        <v>1</v>
      </c>
      <c r="S1417" s="8">
        <f t="shared" si="94"/>
        <v>1</v>
      </c>
      <c r="T1417" s="8">
        <f t="shared" si="95"/>
        <v>3</v>
      </c>
    </row>
    <row r="1418" customHeight="1" spans="1:20">
      <c r="A1418" s="150"/>
      <c r="B1418" s="148"/>
      <c r="C1418" s="51"/>
      <c r="D1418" s="50"/>
      <c r="E1418" s="122"/>
      <c r="F1418" s="96"/>
      <c r="G1418" s="97"/>
      <c r="Q1418" s="8">
        <f t="shared" si="92"/>
        <v>1</v>
      </c>
      <c r="R1418" s="8">
        <f t="shared" si="93"/>
        <v>1</v>
      </c>
      <c r="S1418" s="8">
        <f t="shared" si="94"/>
        <v>1</v>
      </c>
      <c r="T1418" s="8">
        <f t="shared" si="95"/>
        <v>3</v>
      </c>
    </row>
    <row r="1419" customHeight="1" spans="1:20">
      <c r="A1419" s="150"/>
      <c r="B1419" s="148"/>
      <c r="C1419" s="51"/>
      <c r="D1419" s="50"/>
      <c r="E1419" s="122"/>
      <c r="F1419" s="96"/>
      <c r="G1419" s="97"/>
      <c r="Q1419" s="8">
        <f t="shared" si="92"/>
        <v>1</v>
      </c>
      <c r="R1419" s="8">
        <f t="shared" si="93"/>
        <v>1</v>
      </c>
      <c r="S1419" s="8">
        <f t="shared" si="94"/>
        <v>1</v>
      </c>
      <c r="T1419" s="8">
        <f t="shared" si="95"/>
        <v>3</v>
      </c>
    </row>
    <row r="1420" customHeight="1" spans="1:20">
      <c r="A1420" s="150"/>
      <c r="B1420" s="148"/>
      <c r="C1420" s="51"/>
      <c r="D1420" s="50"/>
      <c r="E1420" s="122"/>
      <c r="F1420" s="96"/>
      <c r="G1420" s="97"/>
      <c r="Q1420" s="8">
        <f t="shared" si="92"/>
        <v>1</v>
      </c>
      <c r="R1420" s="8">
        <f t="shared" si="93"/>
        <v>1</v>
      </c>
      <c r="S1420" s="8">
        <f t="shared" si="94"/>
        <v>1</v>
      </c>
      <c r="T1420" s="8">
        <f t="shared" si="95"/>
        <v>3</v>
      </c>
    </row>
    <row r="1421" customHeight="1" spans="1:20">
      <c r="A1421" s="150"/>
      <c r="B1421" s="148"/>
      <c r="C1421" s="51"/>
      <c r="D1421" s="50"/>
      <c r="E1421" s="122"/>
      <c r="F1421" s="96"/>
      <c r="G1421" s="97"/>
      <c r="Q1421" s="8">
        <f t="shared" si="92"/>
        <v>1</v>
      </c>
      <c r="R1421" s="8">
        <f t="shared" si="93"/>
        <v>1</v>
      </c>
      <c r="S1421" s="8">
        <f t="shared" si="94"/>
        <v>1</v>
      </c>
      <c r="T1421" s="8">
        <f t="shared" si="95"/>
        <v>3</v>
      </c>
    </row>
    <row r="1422" customHeight="1" spans="1:20">
      <c r="A1422" s="150"/>
      <c r="B1422" s="148"/>
      <c r="C1422" s="51"/>
      <c r="D1422" s="50"/>
      <c r="E1422" s="122"/>
      <c r="F1422" s="96"/>
      <c r="G1422" s="97"/>
      <c r="Q1422" s="8">
        <f t="shared" si="92"/>
        <v>1</v>
      </c>
      <c r="R1422" s="8">
        <f t="shared" si="93"/>
        <v>1</v>
      </c>
      <c r="S1422" s="8">
        <f t="shared" si="94"/>
        <v>1</v>
      </c>
      <c r="T1422" s="8">
        <f t="shared" si="95"/>
        <v>3</v>
      </c>
    </row>
    <row r="1423" customHeight="1" spans="1:20">
      <c r="A1423" s="150"/>
      <c r="B1423" s="148"/>
      <c r="C1423" s="51"/>
      <c r="D1423" s="50"/>
      <c r="E1423" s="122"/>
      <c r="F1423" s="96"/>
      <c r="G1423" s="97"/>
      <c r="Q1423" s="8">
        <f t="shared" ref="Q1423:Q1459" si="96">IF(K1423="No comment",0,1)</f>
        <v>1</v>
      </c>
      <c r="R1423" s="8">
        <f t="shared" ref="R1423:R1459" si="97">IF(L1423="No comment",0,1)</f>
        <v>1</v>
      </c>
      <c r="S1423" s="8">
        <f t="shared" ref="S1423:S1459" si="98">IF(M1423="No comment",0,1)</f>
        <v>1</v>
      </c>
      <c r="T1423" s="8">
        <f t="shared" ref="T1423:T1459" si="99">SUM(N1423:S1423)</f>
        <v>3</v>
      </c>
    </row>
    <row r="1424" customHeight="1" spans="1:20">
      <c r="A1424" s="150"/>
      <c r="B1424" s="148"/>
      <c r="C1424" s="51"/>
      <c r="D1424" s="50"/>
      <c r="E1424" s="122"/>
      <c r="F1424" s="96"/>
      <c r="G1424" s="97"/>
      <c r="Q1424" s="8">
        <f t="shared" si="96"/>
        <v>1</v>
      </c>
      <c r="R1424" s="8">
        <f t="shared" si="97"/>
        <v>1</v>
      </c>
      <c r="S1424" s="8">
        <f t="shared" si="98"/>
        <v>1</v>
      </c>
      <c r="T1424" s="8">
        <f t="shared" si="99"/>
        <v>3</v>
      </c>
    </row>
    <row r="1425" customHeight="1" spans="1:20">
      <c r="A1425" s="150"/>
      <c r="B1425" s="148"/>
      <c r="C1425" s="51"/>
      <c r="D1425" s="50"/>
      <c r="E1425" s="122"/>
      <c r="F1425" s="96"/>
      <c r="G1425" s="97"/>
      <c r="Q1425" s="8">
        <f t="shared" si="96"/>
        <v>1</v>
      </c>
      <c r="R1425" s="8">
        <f t="shared" si="97"/>
        <v>1</v>
      </c>
      <c r="S1425" s="8">
        <f t="shared" si="98"/>
        <v>1</v>
      </c>
      <c r="T1425" s="8">
        <f t="shared" si="99"/>
        <v>3</v>
      </c>
    </row>
    <row r="1426" customHeight="1" spans="1:20">
      <c r="A1426" s="150"/>
      <c r="B1426" s="148"/>
      <c r="C1426" s="51"/>
      <c r="D1426" s="50"/>
      <c r="E1426" s="122"/>
      <c r="F1426" s="96"/>
      <c r="G1426" s="97"/>
      <c r="Q1426" s="8">
        <f t="shared" si="96"/>
        <v>1</v>
      </c>
      <c r="R1426" s="8">
        <f t="shared" si="97"/>
        <v>1</v>
      </c>
      <c r="S1426" s="8">
        <f t="shared" si="98"/>
        <v>1</v>
      </c>
      <c r="T1426" s="8">
        <f t="shared" si="99"/>
        <v>3</v>
      </c>
    </row>
    <row r="1427" customHeight="1" spans="1:20">
      <c r="A1427" s="150"/>
      <c r="B1427" s="148"/>
      <c r="C1427" s="51"/>
      <c r="D1427" s="50"/>
      <c r="E1427" s="122"/>
      <c r="F1427" s="96"/>
      <c r="G1427" s="97"/>
      <c r="Q1427" s="8">
        <f t="shared" si="96"/>
        <v>1</v>
      </c>
      <c r="R1427" s="8">
        <f t="shared" si="97"/>
        <v>1</v>
      </c>
      <c r="S1427" s="8">
        <f t="shared" si="98"/>
        <v>1</v>
      </c>
      <c r="T1427" s="8">
        <f t="shared" si="99"/>
        <v>3</v>
      </c>
    </row>
    <row r="1428" customHeight="1" spans="1:20">
      <c r="A1428" s="150"/>
      <c r="B1428" s="148"/>
      <c r="C1428" s="51"/>
      <c r="D1428" s="50"/>
      <c r="E1428" s="122"/>
      <c r="F1428" s="96"/>
      <c r="G1428" s="97"/>
      <c r="Q1428" s="8">
        <f t="shared" si="96"/>
        <v>1</v>
      </c>
      <c r="R1428" s="8">
        <f t="shared" si="97"/>
        <v>1</v>
      </c>
      <c r="S1428" s="8">
        <f t="shared" si="98"/>
        <v>1</v>
      </c>
      <c r="T1428" s="8">
        <f t="shared" si="99"/>
        <v>3</v>
      </c>
    </row>
    <row r="1429" customHeight="1" spans="1:20">
      <c r="A1429" s="150"/>
      <c r="B1429" s="148"/>
      <c r="C1429" s="51"/>
      <c r="D1429" s="50"/>
      <c r="E1429" s="122"/>
      <c r="F1429" s="96"/>
      <c r="G1429" s="97"/>
      <c r="Q1429" s="8">
        <f t="shared" si="96"/>
        <v>1</v>
      </c>
      <c r="R1429" s="8">
        <f t="shared" si="97"/>
        <v>1</v>
      </c>
      <c r="S1429" s="8">
        <f t="shared" si="98"/>
        <v>1</v>
      </c>
      <c r="T1429" s="8">
        <f t="shared" si="99"/>
        <v>3</v>
      </c>
    </row>
    <row r="1430" customHeight="1" spans="1:20">
      <c r="A1430" s="150"/>
      <c r="B1430" s="148"/>
      <c r="C1430" s="51"/>
      <c r="D1430" s="50"/>
      <c r="E1430" s="122"/>
      <c r="F1430" s="96"/>
      <c r="G1430" s="97"/>
      <c r="Q1430" s="8">
        <f t="shared" si="96"/>
        <v>1</v>
      </c>
      <c r="R1430" s="8">
        <f t="shared" si="97"/>
        <v>1</v>
      </c>
      <c r="S1430" s="8">
        <f t="shared" si="98"/>
        <v>1</v>
      </c>
      <c r="T1430" s="8">
        <f t="shared" si="99"/>
        <v>3</v>
      </c>
    </row>
    <row r="1431" customHeight="1" spans="1:20">
      <c r="A1431" s="150"/>
      <c r="B1431" s="148"/>
      <c r="C1431" s="51"/>
      <c r="D1431" s="50"/>
      <c r="E1431" s="122"/>
      <c r="F1431" s="96"/>
      <c r="G1431" s="97"/>
      <c r="Q1431" s="8">
        <f t="shared" si="96"/>
        <v>1</v>
      </c>
      <c r="R1431" s="8">
        <f t="shared" si="97"/>
        <v>1</v>
      </c>
      <c r="S1431" s="8">
        <f t="shared" si="98"/>
        <v>1</v>
      </c>
      <c r="T1431" s="8">
        <f t="shared" si="99"/>
        <v>3</v>
      </c>
    </row>
    <row r="1432" customHeight="1" spans="1:20">
      <c r="A1432" s="150"/>
      <c r="B1432" s="148"/>
      <c r="C1432" s="51"/>
      <c r="D1432" s="50"/>
      <c r="E1432" s="122"/>
      <c r="F1432" s="96"/>
      <c r="G1432" s="97"/>
      <c r="Q1432" s="8">
        <f t="shared" si="96"/>
        <v>1</v>
      </c>
      <c r="R1432" s="8">
        <f t="shared" si="97"/>
        <v>1</v>
      </c>
      <c r="S1432" s="8">
        <f t="shared" si="98"/>
        <v>1</v>
      </c>
      <c r="T1432" s="8">
        <f t="shared" si="99"/>
        <v>3</v>
      </c>
    </row>
    <row r="1433" customHeight="1" spans="1:20">
      <c r="A1433" s="150"/>
      <c r="B1433" s="148"/>
      <c r="C1433" s="51"/>
      <c r="D1433" s="50"/>
      <c r="E1433" s="122"/>
      <c r="F1433" s="96"/>
      <c r="G1433" s="97"/>
      <c r="Q1433" s="8">
        <f t="shared" si="96"/>
        <v>1</v>
      </c>
      <c r="R1433" s="8">
        <f t="shared" si="97"/>
        <v>1</v>
      </c>
      <c r="S1433" s="8">
        <f t="shared" si="98"/>
        <v>1</v>
      </c>
      <c r="T1433" s="8">
        <f t="shared" si="99"/>
        <v>3</v>
      </c>
    </row>
    <row r="1434" customHeight="1" spans="1:20">
      <c r="A1434" s="150"/>
      <c r="B1434" s="148"/>
      <c r="C1434" s="51"/>
      <c r="D1434" s="50"/>
      <c r="E1434" s="122"/>
      <c r="F1434" s="96"/>
      <c r="G1434" s="97"/>
      <c r="Q1434" s="8">
        <f t="shared" si="96"/>
        <v>1</v>
      </c>
      <c r="R1434" s="8">
        <f t="shared" si="97"/>
        <v>1</v>
      </c>
      <c r="S1434" s="8">
        <f t="shared" si="98"/>
        <v>1</v>
      </c>
      <c r="T1434" s="8">
        <f t="shared" si="99"/>
        <v>3</v>
      </c>
    </row>
    <row r="1435" customHeight="1" spans="1:20">
      <c r="A1435" s="150"/>
      <c r="B1435" s="148"/>
      <c r="C1435" s="51"/>
      <c r="D1435" s="50"/>
      <c r="E1435" s="122"/>
      <c r="F1435" s="96"/>
      <c r="G1435" s="97"/>
      <c r="Q1435" s="8">
        <f t="shared" si="96"/>
        <v>1</v>
      </c>
      <c r="R1435" s="8">
        <f t="shared" si="97"/>
        <v>1</v>
      </c>
      <c r="S1435" s="8">
        <f t="shared" si="98"/>
        <v>1</v>
      </c>
      <c r="T1435" s="8">
        <f t="shared" si="99"/>
        <v>3</v>
      </c>
    </row>
    <row r="1436" customHeight="1" spans="1:20">
      <c r="A1436" s="150"/>
      <c r="B1436" s="148"/>
      <c r="C1436" s="51"/>
      <c r="D1436" s="50"/>
      <c r="E1436" s="122"/>
      <c r="F1436" s="96"/>
      <c r="G1436" s="97"/>
      <c r="Q1436" s="8">
        <f t="shared" si="96"/>
        <v>1</v>
      </c>
      <c r="R1436" s="8">
        <f t="shared" si="97"/>
        <v>1</v>
      </c>
      <c r="S1436" s="8">
        <f t="shared" si="98"/>
        <v>1</v>
      </c>
      <c r="T1436" s="8">
        <f t="shared" si="99"/>
        <v>3</v>
      </c>
    </row>
    <row r="1437" customHeight="1" spans="1:20">
      <c r="A1437" s="150"/>
      <c r="B1437" s="148"/>
      <c r="C1437" s="51"/>
      <c r="D1437" s="50"/>
      <c r="E1437" s="122"/>
      <c r="F1437" s="96"/>
      <c r="G1437" s="97"/>
      <c r="Q1437" s="8">
        <f t="shared" si="96"/>
        <v>1</v>
      </c>
      <c r="R1437" s="8">
        <f t="shared" si="97"/>
        <v>1</v>
      </c>
      <c r="S1437" s="8">
        <f t="shared" si="98"/>
        <v>1</v>
      </c>
      <c r="T1437" s="8">
        <f t="shared" si="99"/>
        <v>3</v>
      </c>
    </row>
    <row r="1438" customHeight="1" spans="1:20">
      <c r="A1438" s="150"/>
      <c r="B1438" s="148"/>
      <c r="C1438" s="51"/>
      <c r="D1438" s="50"/>
      <c r="E1438" s="122"/>
      <c r="F1438" s="96"/>
      <c r="G1438" s="97"/>
      <c r="Q1438" s="8">
        <f t="shared" si="96"/>
        <v>1</v>
      </c>
      <c r="R1438" s="8">
        <f t="shared" si="97"/>
        <v>1</v>
      </c>
      <c r="S1438" s="8">
        <f t="shared" si="98"/>
        <v>1</v>
      </c>
      <c r="T1438" s="8">
        <f t="shared" si="99"/>
        <v>3</v>
      </c>
    </row>
    <row r="1439" customHeight="1" spans="1:20">
      <c r="A1439" s="150"/>
      <c r="B1439" s="148"/>
      <c r="C1439" s="51"/>
      <c r="D1439" s="50"/>
      <c r="E1439" s="122"/>
      <c r="F1439" s="96"/>
      <c r="G1439" s="97"/>
      <c r="Q1439" s="8">
        <f t="shared" si="96"/>
        <v>1</v>
      </c>
      <c r="R1439" s="8">
        <f t="shared" si="97"/>
        <v>1</v>
      </c>
      <c r="S1439" s="8">
        <f t="shared" si="98"/>
        <v>1</v>
      </c>
      <c r="T1439" s="8">
        <f t="shared" si="99"/>
        <v>3</v>
      </c>
    </row>
    <row r="1440" customHeight="1" spans="1:20">
      <c r="A1440" s="150"/>
      <c r="B1440" s="148"/>
      <c r="C1440" s="51"/>
      <c r="D1440" s="50"/>
      <c r="E1440" s="122"/>
      <c r="F1440" s="96"/>
      <c r="G1440" s="97"/>
      <c r="Q1440" s="8">
        <f t="shared" si="96"/>
        <v>1</v>
      </c>
      <c r="R1440" s="8">
        <f t="shared" si="97"/>
        <v>1</v>
      </c>
      <c r="S1440" s="8">
        <f t="shared" si="98"/>
        <v>1</v>
      </c>
      <c r="T1440" s="8">
        <f t="shared" si="99"/>
        <v>3</v>
      </c>
    </row>
    <row r="1441" customHeight="1" spans="1:20">
      <c r="A1441" s="150"/>
      <c r="B1441" s="148"/>
      <c r="C1441" s="51"/>
      <c r="D1441" s="50"/>
      <c r="E1441" s="122"/>
      <c r="F1441" s="96"/>
      <c r="G1441" s="97"/>
      <c r="Q1441" s="8">
        <f t="shared" si="96"/>
        <v>1</v>
      </c>
      <c r="R1441" s="8">
        <f t="shared" si="97"/>
        <v>1</v>
      </c>
      <c r="S1441" s="8">
        <f t="shared" si="98"/>
        <v>1</v>
      </c>
      <c r="T1441" s="8">
        <f t="shared" si="99"/>
        <v>3</v>
      </c>
    </row>
    <row r="1442" customHeight="1" spans="1:20">
      <c r="A1442" s="150"/>
      <c r="B1442" s="148"/>
      <c r="C1442" s="51"/>
      <c r="D1442" s="50"/>
      <c r="E1442" s="122"/>
      <c r="F1442" s="96"/>
      <c r="G1442" s="97"/>
      <c r="Q1442" s="8">
        <f t="shared" si="96"/>
        <v>1</v>
      </c>
      <c r="R1442" s="8">
        <f t="shared" si="97"/>
        <v>1</v>
      </c>
      <c r="S1442" s="8">
        <f t="shared" si="98"/>
        <v>1</v>
      </c>
      <c r="T1442" s="8">
        <f t="shared" si="99"/>
        <v>3</v>
      </c>
    </row>
    <row r="1443" customHeight="1" spans="1:20">
      <c r="A1443" s="150"/>
      <c r="B1443" s="148"/>
      <c r="C1443" s="51"/>
      <c r="D1443" s="50"/>
      <c r="E1443" s="122"/>
      <c r="F1443" s="96"/>
      <c r="G1443" s="97"/>
      <c r="Q1443" s="8">
        <f t="shared" si="96"/>
        <v>1</v>
      </c>
      <c r="R1443" s="8">
        <f t="shared" si="97"/>
        <v>1</v>
      </c>
      <c r="S1443" s="8">
        <f t="shared" si="98"/>
        <v>1</v>
      </c>
      <c r="T1443" s="8">
        <f t="shared" si="99"/>
        <v>3</v>
      </c>
    </row>
    <row r="1444" customHeight="1" spans="1:20">
      <c r="A1444" s="150"/>
      <c r="B1444" s="148"/>
      <c r="C1444" s="51"/>
      <c r="D1444" s="50"/>
      <c r="E1444" s="122"/>
      <c r="F1444" s="96"/>
      <c r="G1444" s="97"/>
      <c r="Q1444" s="8">
        <f t="shared" si="96"/>
        <v>1</v>
      </c>
      <c r="R1444" s="8">
        <f t="shared" si="97"/>
        <v>1</v>
      </c>
      <c r="S1444" s="8">
        <f t="shared" si="98"/>
        <v>1</v>
      </c>
      <c r="T1444" s="8">
        <f t="shared" si="99"/>
        <v>3</v>
      </c>
    </row>
    <row r="1445" ht="13.95" customHeight="1" spans="1:20">
      <c r="A1445" s="150"/>
      <c r="B1445" s="148"/>
      <c r="C1445" s="51"/>
      <c r="D1445" s="50"/>
      <c r="E1445" s="122"/>
      <c r="F1445" s="96"/>
      <c r="G1445" s="97"/>
      <c r="Q1445" s="8">
        <f t="shared" si="96"/>
        <v>1</v>
      </c>
      <c r="R1445" s="8">
        <f t="shared" si="97"/>
        <v>1</v>
      </c>
      <c r="S1445" s="8">
        <f t="shared" si="98"/>
        <v>1</v>
      </c>
      <c r="T1445" s="8">
        <f t="shared" si="99"/>
        <v>3</v>
      </c>
    </row>
    <row r="1446" ht="13.95" customHeight="1" spans="1:20">
      <c r="A1446" s="150"/>
      <c r="B1446" s="148"/>
      <c r="C1446" s="51"/>
      <c r="D1446" s="50"/>
      <c r="E1446" s="122"/>
      <c r="F1446" s="96"/>
      <c r="G1446" s="97"/>
      <c r="Q1446" s="8">
        <f t="shared" si="96"/>
        <v>1</v>
      </c>
      <c r="R1446" s="8">
        <f t="shared" si="97"/>
        <v>1</v>
      </c>
      <c r="S1446" s="8">
        <f t="shared" si="98"/>
        <v>1</v>
      </c>
      <c r="T1446" s="8">
        <f t="shared" si="99"/>
        <v>3</v>
      </c>
    </row>
    <row r="1447" customHeight="1" spans="1:20">
      <c r="A1447" s="150"/>
      <c r="B1447" s="148"/>
      <c r="C1447" s="51"/>
      <c r="D1447" s="50"/>
      <c r="E1447" s="122"/>
      <c r="F1447" s="96"/>
      <c r="G1447" s="97"/>
      <c r="Q1447" s="8">
        <f t="shared" si="96"/>
        <v>1</v>
      </c>
      <c r="R1447" s="8">
        <f t="shared" si="97"/>
        <v>1</v>
      </c>
      <c r="S1447" s="8">
        <f t="shared" si="98"/>
        <v>1</v>
      </c>
      <c r="T1447" s="8">
        <f t="shared" si="99"/>
        <v>3</v>
      </c>
    </row>
    <row r="1448" customHeight="1" spans="1:20">
      <c r="A1448" s="150"/>
      <c r="B1448" s="148"/>
      <c r="C1448" s="51"/>
      <c r="D1448" s="50"/>
      <c r="E1448" s="122"/>
      <c r="F1448" s="96"/>
      <c r="G1448" s="97"/>
      <c r="Q1448" s="8">
        <f t="shared" si="96"/>
        <v>1</v>
      </c>
      <c r="R1448" s="8">
        <f t="shared" si="97"/>
        <v>1</v>
      </c>
      <c r="S1448" s="8">
        <f t="shared" si="98"/>
        <v>1</v>
      </c>
      <c r="T1448" s="8">
        <f t="shared" si="99"/>
        <v>3</v>
      </c>
    </row>
    <row r="1449" customHeight="1" spans="1:20">
      <c r="A1449" s="150"/>
      <c r="B1449" s="148"/>
      <c r="C1449" s="51"/>
      <c r="D1449" s="50"/>
      <c r="E1449" s="122"/>
      <c r="F1449" s="96"/>
      <c r="G1449" s="97"/>
      <c r="Q1449" s="8">
        <f t="shared" si="96"/>
        <v>1</v>
      </c>
      <c r="R1449" s="8">
        <f t="shared" si="97"/>
        <v>1</v>
      </c>
      <c r="S1449" s="8">
        <f t="shared" si="98"/>
        <v>1</v>
      </c>
      <c r="T1449" s="8">
        <f t="shared" si="99"/>
        <v>3</v>
      </c>
    </row>
    <row r="1450" customHeight="1" spans="1:20">
      <c r="A1450" s="150"/>
      <c r="B1450" s="148"/>
      <c r="C1450" s="51"/>
      <c r="D1450" s="50"/>
      <c r="E1450" s="122"/>
      <c r="F1450" s="96"/>
      <c r="G1450" s="97"/>
      <c r="Q1450" s="8">
        <f t="shared" si="96"/>
        <v>1</v>
      </c>
      <c r="R1450" s="8">
        <f t="shared" si="97"/>
        <v>1</v>
      </c>
      <c r="S1450" s="8">
        <f t="shared" si="98"/>
        <v>1</v>
      </c>
      <c r="T1450" s="8">
        <f t="shared" si="99"/>
        <v>3</v>
      </c>
    </row>
    <row r="1451" customHeight="1" spans="1:20">
      <c r="A1451" s="150"/>
      <c r="B1451" s="148"/>
      <c r="C1451" s="51"/>
      <c r="D1451" s="50"/>
      <c r="E1451" s="122"/>
      <c r="F1451" s="96"/>
      <c r="G1451" s="97"/>
      <c r="Q1451" s="8">
        <f t="shared" si="96"/>
        <v>1</v>
      </c>
      <c r="R1451" s="8">
        <f t="shared" si="97"/>
        <v>1</v>
      </c>
      <c r="S1451" s="8">
        <f t="shared" si="98"/>
        <v>1</v>
      </c>
      <c r="T1451" s="8">
        <f t="shared" si="99"/>
        <v>3</v>
      </c>
    </row>
    <row r="1452" customHeight="1" spans="1:20">
      <c r="A1452" s="150"/>
      <c r="B1452" s="148"/>
      <c r="C1452" s="51"/>
      <c r="D1452" s="50"/>
      <c r="E1452" s="122"/>
      <c r="F1452" s="96"/>
      <c r="G1452" s="97"/>
      <c r="Q1452" s="8">
        <f t="shared" si="96"/>
        <v>1</v>
      </c>
      <c r="R1452" s="8">
        <f t="shared" si="97"/>
        <v>1</v>
      </c>
      <c r="S1452" s="8">
        <f t="shared" si="98"/>
        <v>1</v>
      </c>
      <c r="T1452" s="8">
        <f t="shared" si="99"/>
        <v>3</v>
      </c>
    </row>
    <row r="1453" customHeight="1" spans="1:20">
      <c r="A1453" s="150"/>
      <c r="B1453" s="148"/>
      <c r="C1453" s="51"/>
      <c r="D1453" s="50"/>
      <c r="E1453" s="122"/>
      <c r="F1453" s="96"/>
      <c r="G1453" s="97"/>
      <c r="Q1453" s="8">
        <f t="shared" si="96"/>
        <v>1</v>
      </c>
      <c r="R1453" s="8">
        <f t="shared" si="97"/>
        <v>1</v>
      </c>
      <c r="S1453" s="8">
        <f t="shared" si="98"/>
        <v>1</v>
      </c>
      <c r="T1453" s="8">
        <f t="shared" si="99"/>
        <v>3</v>
      </c>
    </row>
    <row r="1454" customHeight="1" spans="1:20">
      <c r="A1454" s="150"/>
      <c r="B1454" s="148"/>
      <c r="C1454" s="51"/>
      <c r="D1454" s="50"/>
      <c r="E1454" s="122"/>
      <c r="F1454" s="96"/>
      <c r="G1454" s="97"/>
      <c r="Q1454" s="8">
        <f t="shared" si="96"/>
        <v>1</v>
      </c>
      <c r="R1454" s="8">
        <f t="shared" si="97"/>
        <v>1</v>
      </c>
      <c r="S1454" s="8">
        <f t="shared" si="98"/>
        <v>1</v>
      </c>
      <c r="T1454" s="8">
        <f t="shared" si="99"/>
        <v>3</v>
      </c>
    </row>
    <row r="1455" customHeight="1" spans="1:20">
      <c r="A1455" s="150"/>
      <c r="B1455" s="148"/>
      <c r="C1455" s="51"/>
      <c r="D1455" s="50"/>
      <c r="E1455" s="122"/>
      <c r="F1455" s="96"/>
      <c r="G1455" s="97"/>
      <c r="Q1455" s="8">
        <f t="shared" si="96"/>
        <v>1</v>
      </c>
      <c r="R1455" s="8">
        <f t="shared" si="97"/>
        <v>1</v>
      </c>
      <c r="S1455" s="8">
        <f t="shared" si="98"/>
        <v>1</v>
      </c>
      <c r="T1455" s="8">
        <f t="shared" si="99"/>
        <v>3</v>
      </c>
    </row>
    <row r="1456" customHeight="1" spans="1:20">
      <c r="A1456" s="150"/>
      <c r="B1456" s="148"/>
      <c r="C1456" s="51"/>
      <c r="D1456" s="50"/>
      <c r="E1456" s="122"/>
      <c r="F1456" s="96"/>
      <c r="G1456" s="97"/>
      <c r="Q1456" s="8">
        <f t="shared" si="96"/>
        <v>1</v>
      </c>
      <c r="R1456" s="8">
        <f t="shared" si="97"/>
        <v>1</v>
      </c>
      <c r="S1456" s="8">
        <f t="shared" si="98"/>
        <v>1</v>
      </c>
      <c r="T1456" s="8">
        <f t="shared" si="99"/>
        <v>3</v>
      </c>
    </row>
    <row r="1457" ht="26.4" customHeight="1" spans="1:20">
      <c r="A1457" s="239" t="s">
        <v>922</v>
      </c>
      <c r="B1457" s="240"/>
      <c r="C1457" s="55"/>
      <c r="D1457" s="55"/>
      <c r="E1457" s="55"/>
      <c r="F1457" s="105"/>
      <c r="G1457" s="233"/>
      <c r="Q1457" s="8">
        <f t="shared" si="96"/>
        <v>1</v>
      </c>
      <c r="R1457" s="8">
        <f t="shared" si="97"/>
        <v>1</v>
      </c>
      <c r="S1457" s="8">
        <f t="shared" si="98"/>
        <v>1</v>
      </c>
      <c r="T1457" s="8">
        <f t="shared" si="99"/>
        <v>3</v>
      </c>
    </row>
    <row r="1458" customHeight="1" spans="1:20">
      <c r="A1458" s="141" t="s">
        <v>923</v>
      </c>
      <c r="B1458" s="141"/>
      <c r="C1458" s="141"/>
      <c r="D1458" s="141"/>
      <c r="E1458" s="141"/>
      <c r="F1458" s="141"/>
      <c r="G1458" s="141"/>
      <c r="Q1458" s="8">
        <f t="shared" si="96"/>
        <v>1</v>
      </c>
      <c r="R1458" s="8">
        <f t="shared" si="97"/>
        <v>1</v>
      </c>
      <c r="S1458" s="8">
        <f t="shared" si="98"/>
        <v>1</v>
      </c>
      <c r="T1458" s="8">
        <f t="shared" si="99"/>
        <v>3</v>
      </c>
    </row>
    <row r="1459" ht="13.8" customHeight="1" spans="1:20">
      <c r="A1459" s="241" t="s">
        <v>2</v>
      </c>
      <c r="B1459" s="242" t="s">
        <v>3</v>
      </c>
      <c r="C1459" s="54" t="s">
        <v>4</v>
      </c>
      <c r="D1459" s="243" t="s">
        <v>5</v>
      </c>
      <c r="E1459" s="244" t="s">
        <v>6</v>
      </c>
      <c r="F1459" s="245" t="s">
        <v>7</v>
      </c>
      <c r="G1459" s="18" t="s">
        <v>8</v>
      </c>
      <c r="Q1459" s="8">
        <f t="shared" si="96"/>
        <v>1</v>
      </c>
      <c r="R1459" s="8">
        <f t="shared" si="97"/>
        <v>1</v>
      </c>
      <c r="S1459" s="8">
        <f t="shared" si="98"/>
        <v>1</v>
      </c>
      <c r="T1459" s="8">
        <f t="shared" si="99"/>
        <v>3</v>
      </c>
    </row>
    <row r="1460" ht="13.8" customHeight="1" spans="1:7">
      <c r="A1460" s="111"/>
      <c r="B1460" s="185"/>
      <c r="C1460" s="246"/>
      <c r="D1460" s="247"/>
      <c r="E1460" s="115"/>
      <c r="F1460" s="116"/>
      <c r="G1460" s="248"/>
    </row>
    <row r="1461" customHeight="1" spans="1:20">
      <c r="A1461" s="48"/>
      <c r="B1461" s="196"/>
      <c r="C1461" s="249" t="s">
        <v>924</v>
      </c>
      <c r="D1461" s="198"/>
      <c r="E1461" s="122"/>
      <c r="F1461" s="250"/>
      <c r="G1461" s="251"/>
      <c r="Q1461" s="8">
        <f t="shared" ref="Q1461:Q1478" si="100">IF(K1461="No comment",0,1)</f>
        <v>1</v>
      </c>
      <c r="R1461" s="8">
        <f t="shared" ref="R1461:R1478" si="101">IF(L1461="No comment",0,1)</f>
        <v>1</v>
      </c>
      <c r="S1461" s="8">
        <f t="shared" ref="S1461:S1478" si="102">IF(M1461="No comment",0,1)</f>
        <v>1</v>
      </c>
      <c r="T1461" s="8">
        <f t="shared" ref="T1461:T1478" si="103">SUM(N1461:S1461)</f>
        <v>3</v>
      </c>
    </row>
    <row r="1462" customHeight="1" spans="1:20">
      <c r="A1462" s="48"/>
      <c r="B1462" s="196"/>
      <c r="C1462" s="249"/>
      <c r="D1462" s="198"/>
      <c r="E1462" s="122"/>
      <c r="F1462" s="250"/>
      <c r="G1462" s="251"/>
      <c r="Q1462" s="8">
        <f t="shared" si="100"/>
        <v>1</v>
      </c>
      <c r="R1462" s="8">
        <f t="shared" si="101"/>
        <v>1</v>
      </c>
      <c r="S1462" s="8">
        <f t="shared" si="102"/>
        <v>1</v>
      </c>
      <c r="T1462" s="8">
        <f t="shared" si="103"/>
        <v>3</v>
      </c>
    </row>
    <row r="1463" customHeight="1" spans="1:20">
      <c r="A1463" s="33">
        <v>7</v>
      </c>
      <c r="B1463" s="252" t="s">
        <v>925</v>
      </c>
      <c r="C1463" s="249" t="s">
        <v>926</v>
      </c>
      <c r="D1463" s="198"/>
      <c r="E1463" s="122"/>
      <c r="F1463" s="250"/>
      <c r="G1463" s="253"/>
      <c r="Q1463" s="8">
        <f t="shared" si="100"/>
        <v>1</v>
      </c>
      <c r="R1463" s="8">
        <f t="shared" si="101"/>
        <v>1</v>
      </c>
      <c r="S1463" s="8">
        <f t="shared" si="102"/>
        <v>1</v>
      </c>
      <c r="T1463" s="8">
        <f t="shared" si="103"/>
        <v>3</v>
      </c>
    </row>
    <row r="1464" customHeight="1" spans="1:20">
      <c r="A1464" s="33"/>
      <c r="B1464" s="208"/>
      <c r="C1464" s="197"/>
      <c r="D1464" s="198"/>
      <c r="E1464" s="122"/>
      <c r="F1464" s="250"/>
      <c r="G1464" s="253"/>
      <c r="Q1464" s="8">
        <f t="shared" si="100"/>
        <v>1</v>
      </c>
      <c r="R1464" s="8">
        <f t="shared" si="101"/>
        <v>1</v>
      </c>
      <c r="S1464" s="8">
        <f t="shared" si="102"/>
        <v>1</v>
      </c>
      <c r="T1464" s="8">
        <f t="shared" si="103"/>
        <v>3</v>
      </c>
    </row>
    <row r="1465" customHeight="1" spans="1:20">
      <c r="A1465" s="33">
        <v>7.1</v>
      </c>
      <c r="B1465" s="208"/>
      <c r="C1465" s="249" t="s">
        <v>927</v>
      </c>
      <c r="D1465" s="198"/>
      <c r="E1465" s="122"/>
      <c r="F1465" s="250"/>
      <c r="G1465" s="253"/>
      <c r="Q1465" s="8">
        <f t="shared" si="100"/>
        <v>1</v>
      </c>
      <c r="R1465" s="8">
        <f t="shared" si="101"/>
        <v>1</v>
      </c>
      <c r="S1465" s="8">
        <f t="shared" si="102"/>
        <v>1</v>
      </c>
      <c r="T1465" s="8">
        <f t="shared" si="103"/>
        <v>3</v>
      </c>
    </row>
    <row r="1466" customHeight="1" spans="1:20">
      <c r="A1466" s="33"/>
      <c r="B1466" s="208"/>
      <c r="C1466" s="197"/>
      <c r="D1466" s="198"/>
      <c r="E1466" s="122"/>
      <c r="F1466" s="24"/>
      <c r="G1466" s="238"/>
      <c r="Q1466" s="8">
        <f t="shared" si="100"/>
        <v>1</v>
      </c>
      <c r="R1466" s="8">
        <f t="shared" si="101"/>
        <v>1</v>
      </c>
      <c r="S1466" s="8">
        <f t="shared" si="102"/>
        <v>1</v>
      </c>
      <c r="T1466" s="8">
        <f t="shared" si="103"/>
        <v>3</v>
      </c>
    </row>
    <row r="1467" customHeight="1" spans="1:20">
      <c r="A1467" s="33" t="s">
        <v>928</v>
      </c>
      <c r="B1467" s="33" t="s">
        <v>542</v>
      </c>
      <c r="C1467" s="191" t="s">
        <v>929</v>
      </c>
      <c r="D1467" s="50" t="s">
        <v>16</v>
      </c>
      <c r="E1467" s="195">
        <v>1</v>
      </c>
      <c r="F1467" s="24"/>
      <c r="G1467" s="238"/>
      <c r="Q1467" s="8">
        <f t="shared" si="100"/>
        <v>1</v>
      </c>
      <c r="R1467" s="8">
        <f t="shared" si="101"/>
        <v>1</v>
      </c>
      <c r="S1467" s="8">
        <f t="shared" si="102"/>
        <v>1</v>
      </c>
      <c r="T1467" s="8">
        <f t="shared" si="103"/>
        <v>3</v>
      </c>
    </row>
    <row r="1468" customHeight="1" spans="1:20">
      <c r="A1468" s="33"/>
      <c r="B1468" s="33"/>
      <c r="C1468" s="191"/>
      <c r="D1468" s="50"/>
      <c r="E1468" s="195"/>
      <c r="F1468" s="24"/>
      <c r="G1468" s="238"/>
      <c r="Q1468" s="8">
        <f t="shared" si="100"/>
        <v>1</v>
      </c>
      <c r="R1468" s="8">
        <f t="shared" si="101"/>
        <v>1</v>
      </c>
      <c r="S1468" s="8">
        <f t="shared" si="102"/>
        <v>1</v>
      </c>
      <c r="T1468" s="8">
        <f t="shared" si="103"/>
        <v>3</v>
      </c>
    </row>
    <row r="1469" customHeight="1" spans="1:20">
      <c r="A1469" s="33" t="s">
        <v>930</v>
      </c>
      <c r="B1469" s="33" t="s">
        <v>542</v>
      </c>
      <c r="C1469" s="191" t="s">
        <v>931</v>
      </c>
      <c r="D1469" s="50" t="s">
        <v>16</v>
      </c>
      <c r="E1469" s="195">
        <v>1</v>
      </c>
      <c r="F1469" s="24"/>
      <c r="G1469" s="238"/>
      <c r="Q1469" s="8">
        <f t="shared" si="100"/>
        <v>1</v>
      </c>
      <c r="R1469" s="8">
        <f t="shared" si="101"/>
        <v>1</v>
      </c>
      <c r="S1469" s="8">
        <f t="shared" si="102"/>
        <v>1</v>
      </c>
      <c r="T1469" s="8">
        <f t="shared" si="103"/>
        <v>3</v>
      </c>
    </row>
    <row r="1470" customHeight="1" spans="1:20">
      <c r="A1470" s="33"/>
      <c r="B1470" s="33"/>
      <c r="C1470" s="254" t="s">
        <v>932</v>
      </c>
      <c r="D1470" s="50"/>
      <c r="E1470" s="195"/>
      <c r="F1470" s="24"/>
      <c r="G1470" s="238" t="str">
        <f t="shared" ref="G1470:G1475" si="104">IF(E1470&lt;&gt;"",E1470*F1470,"")</f>
        <v/>
      </c>
      <c r="Q1470" s="8">
        <f t="shared" si="100"/>
        <v>1</v>
      </c>
      <c r="R1470" s="8">
        <f t="shared" si="101"/>
        <v>1</v>
      </c>
      <c r="S1470" s="8">
        <f t="shared" si="102"/>
        <v>1</v>
      </c>
      <c r="T1470" s="8">
        <f t="shared" si="103"/>
        <v>3</v>
      </c>
    </row>
    <row r="1471" customHeight="1" spans="1:20">
      <c r="A1471" s="33"/>
      <c r="B1471" s="33"/>
      <c r="C1471" s="191"/>
      <c r="D1471" s="50"/>
      <c r="E1471" s="195"/>
      <c r="F1471" s="24"/>
      <c r="G1471" s="238" t="str">
        <f t="shared" si="104"/>
        <v/>
      </c>
      <c r="Q1471" s="8">
        <f t="shared" si="100"/>
        <v>1</v>
      </c>
      <c r="R1471" s="8">
        <f t="shared" si="101"/>
        <v>1</v>
      </c>
      <c r="S1471" s="8">
        <f t="shared" si="102"/>
        <v>1</v>
      </c>
      <c r="T1471" s="8">
        <f t="shared" si="103"/>
        <v>3</v>
      </c>
    </row>
    <row r="1472" ht="26.4" customHeight="1" spans="1:20">
      <c r="A1472" s="33">
        <v>7.2</v>
      </c>
      <c r="B1472" s="33" t="s">
        <v>933</v>
      </c>
      <c r="C1472" s="255" t="s">
        <v>934</v>
      </c>
      <c r="D1472" s="50"/>
      <c r="E1472" s="195"/>
      <c r="F1472" s="24"/>
      <c r="G1472" s="238" t="str">
        <f t="shared" si="104"/>
        <v/>
      </c>
      <c r="Q1472" s="8">
        <f t="shared" si="100"/>
        <v>1</v>
      </c>
      <c r="R1472" s="8">
        <f t="shared" si="101"/>
        <v>1</v>
      </c>
      <c r="S1472" s="8">
        <f t="shared" si="102"/>
        <v>1</v>
      </c>
      <c r="T1472" s="8">
        <f t="shared" si="103"/>
        <v>3</v>
      </c>
    </row>
    <row r="1473" customHeight="1" spans="1:20">
      <c r="A1473" s="33"/>
      <c r="B1473" s="33"/>
      <c r="C1473" s="255"/>
      <c r="D1473" s="50"/>
      <c r="E1473" s="195"/>
      <c r="F1473" s="24"/>
      <c r="G1473" s="238" t="str">
        <f t="shared" si="104"/>
        <v/>
      </c>
      <c r="Q1473" s="8">
        <f t="shared" si="100"/>
        <v>1</v>
      </c>
      <c r="R1473" s="8">
        <f t="shared" si="101"/>
        <v>1</v>
      </c>
      <c r="S1473" s="8">
        <f t="shared" si="102"/>
        <v>1</v>
      </c>
      <c r="T1473" s="8">
        <f t="shared" si="103"/>
        <v>3</v>
      </c>
    </row>
    <row r="1474" ht="66" customHeight="1" spans="1:20">
      <c r="A1474" s="33"/>
      <c r="B1474" s="33"/>
      <c r="C1474" s="191" t="s">
        <v>935</v>
      </c>
      <c r="D1474" s="50"/>
      <c r="E1474" s="195"/>
      <c r="F1474" s="24"/>
      <c r="G1474" s="238" t="str">
        <f t="shared" si="104"/>
        <v/>
      </c>
      <c r="Q1474" s="8">
        <f t="shared" si="100"/>
        <v>1</v>
      </c>
      <c r="R1474" s="8">
        <f t="shared" si="101"/>
        <v>1</v>
      </c>
      <c r="S1474" s="8">
        <f t="shared" si="102"/>
        <v>1</v>
      </c>
      <c r="T1474" s="8">
        <f t="shared" si="103"/>
        <v>3</v>
      </c>
    </row>
    <row r="1475" customHeight="1" spans="1:20">
      <c r="A1475" s="33"/>
      <c r="B1475" s="33"/>
      <c r="C1475" s="191"/>
      <c r="D1475" s="50"/>
      <c r="E1475" s="195"/>
      <c r="F1475" s="24"/>
      <c r="G1475" s="238" t="str">
        <f t="shared" si="104"/>
        <v/>
      </c>
      <c r="Q1475" s="8">
        <f t="shared" si="100"/>
        <v>1</v>
      </c>
      <c r="R1475" s="8">
        <f t="shared" si="101"/>
        <v>1</v>
      </c>
      <c r="S1475" s="8">
        <f t="shared" si="102"/>
        <v>1</v>
      </c>
      <c r="T1475" s="8">
        <f t="shared" si="103"/>
        <v>3</v>
      </c>
    </row>
    <row r="1476" customHeight="1" spans="1:20">
      <c r="A1476" s="33" t="s">
        <v>936</v>
      </c>
      <c r="B1476" s="33"/>
      <c r="C1476" s="191" t="s">
        <v>937</v>
      </c>
      <c r="D1476" s="50" t="s">
        <v>314</v>
      </c>
      <c r="E1476" s="195">
        <v>71</v>
      </c>
      <c r="F1476" s="24"/>
      <c r="G1476" s="238"/>
      <c r="Q1476" s="8">
        <f t="shared" si="100"/>
        <v>1</v>
      </c>
      <c r="R1476" s="8">
        <f t="shared" si="101"/>
        <v>1</v>
      </c>
      <c r="S1476" s="8">
        <f t="shared" si="102"/>
        <v>1</v>
      </c>
      <c r="T1476" s="8">
        <f t="shared" si="103"/>
        <v>3</v>
      </c>
    </row>
    <row r="1477" customHeight="1" spans="1:20">
      <c r="A1477" s="33"/>
      <c r="B1477" s="33"/>
      <c r="C1477" s="191"/>
      <c r="D1477" s="50"/>
      <c r="E1477" s="195"/>
      <c r="F1477" s="24"/>
      <c r="G1477" s="238"/>
      <c r="Q1477" s="8">
        <f t="shared" si="100"/>
        <v>1</v>
      </c>
      <c r="R1477" s="8">
        <f t="shared" si="101"/>
        <v>1</v>
      </c>
      <c r="S1477" s="8">
        <f t="shared" si="102"/>
        <v>1</v>
      </c>
      <c r="T1477" s="8">
        <f t="shared" si="103"/>
        <v>3</v>
      </c>
    </row>
    <row r="1478" customHeight="1" spans="1:20">
      <c r="A1478" s="33" t="s">
        <v>938</v>
      </c>
      <c r="B1478" s="33"/>
      <c r="C1478" s="191" t="s">
        <v>939</v>
      </c>
      <c r="D1478" s="50" t="s">
        <v>314</v>
      </c>
      <c r="E1478" s="23">
        <v>18</v>
      </c>
      <c r="F1478" s="24"/>
      <c r="G1478" s="238"/>
      <c r="Q1478" s="8">
        <f t="shared" si="100"/>
        <v>1</v>
      </c>
      <c r="R1478" s="8">
        <f t="shared" si="101"/>
        <v>1</v>
      </c>
      <c r="S1478" s="8">
        <f t="shared" si="102"/>
        <v>1</v>
      </c>
      <c r="T1478" s="8">
        <f t="shared" si="103"/>
        <v>3</v>
      </c>
    </row>
    <row r="1479" customHeight="1" spans="1:20">
      <c r="A1479" s="33"/>
      <c r="B1479" s="33"/>
      <c r="C1479" s="191"/>
      <c r="D1479" s="50"/>
      <c r="E1479" s="195"/>
      <c r="F1479" s="24"/>
      <c r="G1479" s="238"/>
      <c r="Q1479" s="8">
        <f t="shared" ref="Q1479:Q1527" si="105">IF(K1479="No comment",0,1)</f>
        <v>1</v>
      </c>
      <c r="R1479" s="8">
        <f t="shared" ref="R1479:R1527" si="106">IF(L1479="No comment",0,1)</f>
        <v>1</v>
      </c>
      <c r="S1479" s="8">
        <f t="shared" ref="S1479:S1527" si="107">IF(M1479="No comment",0,1)</f>
        <v>1</v>
      </c>
      <c r="T1479" s="8">
        <f t="shared" ref="T1479:T1527" si="108">SUM(N1479:S1479)</f>
        <v>3</v>
      </c>
    </row>
    <row r="1480" customHeight="1" spans="1:20">
      <c r="A1480" s="33" t="s">
        <v>940</v>
      </c>
      <c r="B1480" s="33"/>
      <c r="C1480" s="191" t="s">
        <v>941</v>
      </c>
      <c r="D1480" s="50" t="s">
        <v>314</v>
      </c>
      <c r="E1480" s="23">
        <v>40</v>
      </c>
      <c r="F1480" s="24"/>
      <c r="G1480" s="238"/>
      <c r="Q1480" s="8">
        <f t="shared" si="105"/>
        <v>1</v>
      </c>
      <c r="R1480" s="8">
        <f t="shared" si="106"/>
        <v>1</v>
      </c>
      <c r="S1480" s="8">
        <f t="shared" si="107"/>
        <v>1</v>
      </c>
      <c r="T1480" s="8">
        <f t="shared" si="108"/>
        <v>3</v>
      </c>
    </row>
    <row r="1481" customHeight="1" spans="1:20">
      <c r="A1481" s="33"/>
      <c r="B1481" s="33"/>
      <c r="C1481" s="191"/>
      <c r="D1481" s="50"/>
      <c r="E1481" s="195"/>
      <c r="F1481" s="24"/>
      <c r="G1481" s="238"/>
      <c r="Q1481" s="8">
        <f t="shared" si="105"/>
        <v>1</v>
      </c>
      <c r="R1481" s="8">
        <f t="shared" si="106"/>
        <v>1</v>
      </c>
      <c r="S1481" s="8">
        <f t="shared" si="107"/>
        <v>1</v>
      </c>
      <c r="T1481" s="8">
        <f t="shared" si="108"/>
        <v>3</v>
      </c>
    </row>
    <row r="1482" customHeight="1" spans="1:20">
      <c r="A1482" s="33" t="s">
        <v>942</v>
      </c>
      <c r="B1482" s="33"/>
      <c r="C1482" s="191" t="s">
        <v>943</v>
      </c>
      <c r="D1482" s="50" t="s">
        <v>314</v>
      </c>
      <c r="E1482" s="23">
        <v>79</v>
      </c>
      <c r="F1482" s="24"/>
      <c r="G1482" s="238"/>
      <c r="Q1482" s="8">
        <f t="shared" si="105"/>
        <v>1</v>
      </c>
      <c r="R1482" s="8">
        <f t="shared" si="106"/>
        <v>1</v>
      </c>
      <c r="S1482" s="8">
        <f t="shared" si="107"/>
        <v>1</v>
      </c>
      <c r="T1482" s="8">
        <f t="shared" si="108"/>
        <v>3</v>
      </c>
    </row>
    <row r="1483" customHeight="1" spans="1:20">
      <c r="A1483" s="33"/>
      <c r="B1483" s="33"/>
      <c r="C1483" s="191"/>
      <c r="D1483" s="50"/>
      <c r="E1483" s="195"/>
      <c r="F1483" s="24"/>
      <c r="G1483" s="238"/>
      <c r="Q1483" s="8">
        <f t="shared" si="105"/>
        <v>1</v>
      </c>
      <c r="R1483" s="8">
        <f t="shared" si="106"/>
        <v>1</v>
      </c>
      <c r="S1483" s="8">
        <f t="shared" si="107"/>
        <v>1</v>
      </c>
      <c r="T1483" s="8">
        <f t="shared" si="108"/>
        <v>3</v>
      </c>
    </row>
    <row r="1484" customHeight="1" spans="1:20">
      <c r="A1484" s="33" t="s">
        <v>944</v>
      </c>
      <c r="B1484" s="33"/>
      <c r="C1484" s="191" t="s">
        <v>945</v>
      </c>
      <c r="D1484" s="50" t="s">
        <v>314</v>
      </c>
      <c r="E1484" s="23">
        <v>20</v>
      </c>
      <c r="F1484" s="24"/>
      <c r="G1484" s="238"/>
      <c r="Q1484" s="8">
        <f t="shared" si="105"/>
        <v>1</v>
      </c>
      <c r="R1484" s="8">
        <f t="shared" si="106"/>
        <v>1</v>
      </c>
      <c r="S1484" s="8">
        <f t="shared" si="107"/>
        <v>1</v>
      </c>
      <c r="T1484" s="8">
        <f t="shared" si="108"/>
        <v>3</v>
      </c>
    </row>
    <row r="1485" customHeight="1" spans="1:20">
      <c r="A1485" s="8"/>
      <c r="B1485" s="33"/>
      <c r="C1485" s="191"/>
      <c r="D1485" s="50"/>
      <c r="E1485" s="195"/>
      <c r="F1485" s="24"/>
      <c r="G1485" s="238"/>
      <c r="Q1485" s="8">
        <f t="shared" si="105"/>
        <v>1</v>
      </c>
      <c r="R1485" s="8">
        <f t="shared" si="106"/>
        <v>1</v>
      </c>
      <c r="S1485" s="8">
        <f t="shared" si="107"/>
        <v>1</v>
      </c>
      <c r="T1485" s="8">
        <f t="shared" si="108"/>
        <v>3</v>
      </c>
    </row>
    <row r="1486" customHeight="1" spans="1:20">
      <c r="A1486" s="33" t="s">
        <v>946</v>
      </c>
      <c r="B1486" s="33"/>
      <c r="C1486" s="191" t="s">
        <v>947</v>
      </c>
      <c r="D1486" s="50" t="s">
        <v>314</v>
      </c>
      <c r="E1486" s="195">
        <v>13</v>
      </c>
      <c r="F1486" s="24"/>
      <c r="G1486" s="238"/>
      <c r="Q1486" s="8">
        <f t="shared" si="105"/>
        <v>1</v>
      </c>
      <c r="R1486" s="8">
        <f t="shared" si="106"/>
        <v>1</v>
      </c>
      <c r="S1486" s="8">
        <f t="shared" si="107"/>
        <v>1</v>
      </c>
      <c r="T1486" s="8">
        <f t="shared" si="108"/>
        <v>3</v>
      </c>
    </row>
    <row r="1487" customHeight="1" spans="1:20">
      <c r="A1487" s="33"/>
      <c r="B1487" s="33"/>
      <c r="C1487" s="191"/>
      <c r="D1487" s="50"/>
      <c r="E1487" s="195"/>
      <c r="F1487" s="24"/>
      <c r="G1487" s="238"/>
      <c r="Q1487" s="8">
        <f t="shared" si="105"/>
        <v>1</v>
      </c>
      <c r="R1487" s="8">
        <f t="shared" si="106"/>
        <v>1</v>
      </c>
      <c r="S1487" s="8">
        <f t="shared" si="107"/>
        <v>1</v>
      </c>
      <c r="T1487" s="8">
        <f t="shared" si="108"/>
        <v>3</v>
      </c>
    </row>
    <row r="1488" customHeight="1" spans="1:20">
      <c r="A1488" s="33">
        <v>7.3</v>
      </c>
      <c r="B1488" s="33" t="s">
        <v>948</v>
      </c>
      <c r="C1488" s="191" t="s">
        <v>949</v>
      </c>
      <c r="D1488" s="50"/>
      <c r="E1488" s="195"/>
      <c r="F1488" s="24"/>
      <c r="G1488" s="238"/>
      <c r="Q1488" s="8">
        <f t="shared" si="105"/>
        <v>1</v>
      </c>
      <c r="R1488" s="8">
        <f t="shared" si="106"/>
        <v>1</v>
      </c>
      <c r="S1488" s="8">
        <f t="shared" si="107"/>
        <v>1</v>
      </c>
      <c r="T1488" s="8">
        <f t="shared" si="108"/>
        <v>3</v>
      </c>
    </row>
    <row r="1489" customHeight="1" spans="1:20">
      <c r="A1489" s="33"/>
      <c r="B1489" s="33"/>
      <c r="C1489" s="191"/>
      <c r="D1489" s="50"/>
      <c r="E1489" s="195"/>
      <c r="F1489" s="24"/>
      <c r="G1489" s="238"/>
      <c r="Q1489" s="8">
        <f t="shared" si="105"/>
        <v>1</v>
      </c>
      <c r="R1489" s="8">
        <f t="shared" si="106"/>
        <v>1</v>
      </c>
      <c r="S1489" s="8">
        <f t="shared" si="107"/>
        <v>1</v>
      </c>
      <c r="T1489" s="8">
        <f t="shared" si="108"/>
        <v>3</v>
      </c>
    </row>
    <row r="1490" ht="15.6" customHeight="1" spans="1:20">
      <c r="A1490" s="33" t="s">
        <v>950</v>
      </c>
      <c r="B1490" s="33"/>
      <c r="C1490" s="191" t="s">
        <v>951</v>
      </c>
      <c r="D1490" s="50" t="s">
        <v>522</v>
      </c>
      <c r="E1490" s="195">
        <v>189</v>
      </c>
      <c r="F1490" s="24"/>
      <c r="G1490" s="238"/>
      <c r="Q1490" s="8">
        <f t="shared" si="105"/>
        <v>1</v>
      </c>
      <c r="R1490" s="8">
        <f t="shared" si="106"/>
        <v>1</v>
      </c>
      <c r="S1490" s="8">
        <f t="shared" si="107"/>
        <v>1</v>
      </c>
      <c r="T1490" s="8">
        <f t="shared" si="108"/>
        <v>3</v>
      </c>
    </row>
    <row r="1491" customHeight="1" spans="1:20">
      <c r="A1491" s="33"/>
      <c r="B1491" s="33"/>
      <c r="C1491" s="191"/>
      <c r="D1491" s="50"/>
      <c r="E1491" s="195"/>
      <c r="F1491" s="24"/>
      <c r="G1491" s="238"/>
      <c r="Q1491" s="8">
        <f t="shared" si="105"/>
        <v>1</v>
      </c>
      <c r="R1491" s="8">
        <f t="shared" si="106"/>
        <v>1</v>
      </c>
      <c r="S1491" s="8">
        <f t="shared" si="107"/>
        <v>1</v>
      </c>
      <c r="T1491" s="8">
        <f t="shared" si="108"/>
        <v>3</v>
      </c>
    </row>
    <row r="1492" ht="15.6" customHeight="1" spans="1:20">
      <c r="A1492" s="33" t="s">
        <v>952</v>
      </c>
      <c r="B1492" s="33"/>
      <c r="C1492" s="191" t="s">
        <v>953</v>
      </c>
      <c r="D1492" s="50" t="s">
        <v>522</v>
      </c>
      <c r="E1492" s="195">
        <v>100</v>
      </c>
      <c r="F1492" s="24"/>
      <c r="G1492" s="238"/>
      <c r="Q1492" s="8">
        <f t="shared" si="105"/>
        <v>1</v>
      </c>
      <c r="R1492" s="8">
        <f t="shared" si="106"/>
        <v>1</v>
      </c>
      <c r="S1492" s="8">
        <f t="shared" si="107"/>
        <v>1</v>
      </c>
      <c r="T1492" s="8">
        <f t="shared" si="108"/>
        <v>3</v>
      </c>
    </row>
    <row r="1493" customHeight="1" spans="1:20">
      <c r="A1493" s="33"/>
      <c r="B1493" s="33"/>
      <c r="C1493" s="191"/>
      <c r="D1493" s="50"/>
      <c r="E1493" s="195"/>
      <c r="F1493" s="24"/>
      <c r="G1493" s="238"/>
      <c r="Q1493" s="8">
        <f t="shared" si="105"/>
        <v>1</v>
      </c>
      <c r="R1493" s="8">
        <f t="shared" si="106"/>
        <v>1</v>
      </c>
      <c r="S1493" s="8">
        <f t="shared" si="107"/>
        <v>1</v>
      </c>
      <c r="T1493" s="8">
        <f t="shared" si="108"/>
        <v>3</v>
      </c>
    </row>
    <row r="1494" ht="39.6" spans="1:7">
      <c r="A1494" s="33">
        <v>7.4</v>
      </c>
      <c r="B1494" s="33" t="s">
        <v>954</v>
      </c>
      <c r="C1494" s="191" t="s">
        <v>955</v>
      </c>
      <c r="D1494" s="50" t="s">
        <v>314</v>
      </c>
      <c r="E1494" s="195">
        <v>1</v>
      </c>
      <c r="F1494" s="24"/>
      <c r="G1494" s="238" t="s">
        <v>956</v>
      </c>
    </row>
    <row r="1495" customHeight="1" spans="1:7">
      <c r="A1495" s="33"/>
      <c r="B1495" s="33"/>
      <c r="C1495" s="191"/>
      <c r="D1495" s="50"/>
      <c r="E1495" s="195"/>
      <c r="F1495" s="24"/>
      <c r="G1495" s="238"/>
    </row>
    <row r="1496" ht="15.6" customHeight="1" spans="1:20">
      <c r="A1496" s="33">
        <v>7.5</v>
      </c>
      <c r="B1496" s="208" t="s">
        <v>957</v>
      </c>
      <c r="C1496" s="191" t="s">
        <v>958</v>
      </c>
      <c r="D1496" s="256"/>
      <c r="E1496" s="257"/>
      <c r="F1496" s="258"/>
      <c r="G1496" s="238"/>
      <c r="Q1496" s="8">
        <f t="shared" si="105"/>
        <v>1</v>
      </c>
      <c r="R1496" s="8">
        <f t="shared" si="106"/>
        <v>1</v>
      </c>
      <c r="S1496" s="8">
        <f t="shared" si="107"/>
        <v>1</v>
      </c>
      <c r="T1496" s="8">
        <f t="shared" si="108"/>
        <v>3</v>
      </c>
    </row>
    <row r="1497" ht="15.6" customHeight="1" spans="1:20">
      <c r="A1497" s="33"/>
      <c r="B1497" s="208"/>
      <c r="C1497" s="191"/>
      <c r="D1497" s="256"/>
      <c r="E1497" s="257"/>
      <c r="F1497" s="258"/>
      <c r="G1497" s="238"/>
      <c r="Q1497" s="8">
        <f t="shared" si="105"/>
        <v>1</v>
      </c>
      <c r="R1497" s="8">
        <f t="shared" si="106"/>
        <v>1</v>
      </c>
      <c r="S1497" s="8">
        <f t="shared" si="107"/>
        <v>1</v>
      </c>
      <c r="T1497" s="8">
        <f t="shared" si="108"/>
        <v>3</v>
      </c>
    </row>
    <row r="1498" ht="26.4" customHeight="1" spans="1:20">
      <c r="A1498" s="33"/>
      <c r="B1498" s="33"/>
      <c r="C1498" s="191" t="s">
        <v>959</v>
      </c>
      <c r="D1498" s="50" t="s">
        <v>522</v>
      </c>
      <c r="E1498" s="195">
        <f>((PI()*0.25*0.9*0.9)-(PI()*0.25*0.6*0.6))*SUM(E1478:E1486)</f>
        <v>60.0829594999048</v>
      </c>
      <c r="F1498" s="24"/>
      <c r="G1498" s="238"/>
      <c r="Q1498" s="8">
        <f t="shared" si="105"/>
        <v>1</v>
      </c>
      <c r="R1498" s="8">
        <f t="shared" si="106"/>
        <v>1</v>
      </c>
      <c r="S1498" s="8">
        <f t="shared" si="107"/>
        <v>1</v>
      </c>
      <c r="T1498" s="8">
        <f t="shared" si="108"/>
        <v>3</v>
      </c>
    </row>
    <row r="1499" customHeight="1" spans="1:20">
      <c r="A1499" s="33"/>
      <c r="B1499" s="33"/>
      <c r="C1499" s="191"/>
      <c r="D1499" s="50"/>
      <c r="E1499" s="195"/>
      <c r="F1499" s="24"/>
      <c r="G1499" s="238"/>
      <c r="Q1499" s="8">
        <f t="shared" si="105"/>
        <v>1</v>
      </c>
      <c r="R1499" s="8">
        <f t="shared" si="106"/>
        <v>1</v>
      </c>
      <c r="S1499" s="8">
        <f t="shared" si="107"/>
        <v>1</v>
      </c>
      <c r="T1499" s="8">
        <f t="shared" si="108"/>
        <v>3</v>
      </c>
    </row>
    <row r="1500" ht="26.4" customHeight="1" spans="1:20">
      <c r="A1500" s="33">
        <v>7.6</v>
      </c>
      <c r="B1500" s="208" t="s">
        <v>960</v>
      </c>
      <c r="C1500" s="191" t="s">
        <v>961</v>
      </c>
      <c r="D1500" s="50" t="s">
        <v>962</v>
      </c>
      <c r="E1500" s="195">
        <v>40</v>
      </c>
      <c r="F1500" s="24"/>
      <c r="G1500" s="238"/>
      <c r="Q1500" s="8">
        <f t="shared" si="105"/>
        <v>1</v>
      </c>
      <c r="R1500" s="8">
        <f t="shared" si="106"/>
        <v>1</v>
      </c>
      <c r="S1500" s="8">
        <f t="shared" si="107"/>
        <v>1</v>
      </c>
      <c r="T1500" s="8">
        <f t="shared" si="108"/>
        <v>3</v>
      </c>
    </row>
    <row r="1501" customHeight="1" spans="1:20">
      <c r="A1501" s="33"/>
      <c r="B1501" s="33"/>
      <c r="C1501" s="191"/>
      <c r="D1501" s="50"/>
      <c r="E1501" s="195"/>
      <c r="F1501" s="24"/>
      <c r="G1501" s="238"/>
      <c r="Q1501" s="8">
        <f t="shared" si="105"/>
        <v>1</v>
      </c>
      <c r="R1501" s="8">
        <f t="shared" si="106"/>
        <v>1</v>
      </c>
      <c r="S1501" s="8">
        <f t="shared" si="107"/>
        <v>1</v>
      </c>
      <c r="T1501" s="8">
        <f t="shared" si="108"/>
        <v>3</v>
      </c>
    </row>
    <row r="1502" customHeight="1" spans="1:20">
      <c r="A1502" s="33">
        <v>7.7</v>
      </c>
      <c r="B1502" s="33" t="s">
        <v>963</v>
      </c>
      <c r="C1502" s="259" t="s">
        <v>964</v>
      </c>
      <c r="D1502" s="50" t="s">
        <v>551</v>
      </c>
      <c r="E1502" s="195">
        <v>14</v>
      </c>
      <c r="F1502" s="24"/>
      <c r="G1502" s="238"/>
      <c r="Q1502" s="8">
        <f t="shared" si="105"/>
        <v>1</v>
      </c>
      <c r="R1502" s="8">
        <f t="shared" si="106"/>
        <v>1</v>
      </c>
      <c r="S1502" s="8">
        <f t="shared" si="107"/>
        <v>1</v>
      </c>
      <c r="T1502" s="8">
        <f t="shared" si="108"/>
        <v>3</v>
      </c>
    </row>
    <row r="1503" customHeight="1" spans="1:20">
      <c r="A1503" s="33"/>
      <c r="B1503" s="33"/>
      <c r="C1503" s="259"/>
      <c r="D1503" s="50"/>
      <c r="E1503" s="195"/>
      <c r="F1503" s="24"/>
      <c r="G1503" s="238"/>
      <c r="Q1503" s="8">
        <f t="shared" si="105"/>
        <v>1</v>
      </c>
      <c r="R1503" s="8">
        <f t="shared" si="106"/>
        <v>1</v>
      </c>
      <c r="S1503" s="8">
        <f t="shared" si="107"/>
        <v>1</v>
      </c>
      <c r="T1503" s="8">
        <f t="shared" si="108"/>
        <v>3</v>
      </c>
    </row>
    <row r="1504" ht="39.6" spans="1:7">
      <c r="A1504" s="33">
        <v>7.8</v>
      </c>
      <c r="B1504" s="33" t="s">
        <v>965</v>
      </c>
      <c r="C1504" s="191" t="s">
        <v>966</v>
      </c>
      <c r="D1504" s="50" t="s">
        <v>551</v>
      </c>
      <c r="E1504" s="195">
        <f>241/6</f>
        <v>40.1666666666667</v>
      </c>
      <c r="F1504" s="24"/>
      <c r="G1504" s="238"/>
    </row>
    <row r="1505" customHeight="1" spans="1:20">
      <c r="A1505" s="33"/>
      <c r="B1505" s="33"/>
      <c r="C1505" s="191"/>
      <c r="D1505" s="50"/>
      <c r="E1505" s="195"/>
      <c r="F1505" s="24"/>
      <c r="G1505" s="238"/>
      <c r="Q1505" s="8">
        <f t="shared" si="105"/>
        <v>1</v>
      </c>
      <c r="R1505" s="8">
        <f t="shared" si="106"/>
        <v>1</v>
      </c>
      <c r="S1505" s="8">
        <f t="shared" si="107"/>
        <v>1</v>
      </c>
      <c r="T1505" s="8">
        <f t="shared" si="108"/>
        <v>3</v>
      </c>
    </row>
    <row r="1506" customHeight="1" spans="1:20">
      <c r="A1506" s="33"/>
      <c r="B1506" s="33"/>
      <c r="C1506" s="191"/>
      <c r="D1506" s="50"/>
      <c r="E1506" s="195"/>
      <c r="F1506" s="24"/>
      <c r="G1506" s="238"/>
      <c r="Q1506" s="8">
        <f t="shared" si="105"/>
        <v>1</v>
      </c>
      <c r="R1506" s="8">
        <f t="shared" si="106"/>
        <v>1</v>
      </c>
      <c r="S1506" s="8">
        <f t="shared" si="107"/>
        <v>1</v>
      </c>
      <c r="T1506" s="8">
        <f t="shared" si="108"/>
        <v>3</v>
      </c>
    </row>
    <row r="1507" customHeight="1" spans="1:20">
      <c r="A1507" s="33"/>
      <c r="B1507" s="33"/>
      <c r="C1507" s="191"/>
      <c r="D1507" s="50"/>
      <c r="E1507" s="195"/>
      <c r="F1507" s="24"/>
      <c r="G1507" s="238"/>
      <c r="Q1507" s="8">
        <f t="shared" si="105"/>
        <v>1</v>
      </c>
      <c r="R1507" s="8">
        <f t="shared" si="106"/>
        <v>1</v>
      </c>
      <c r="S1507" s="8">
        <f t="shared" si="107"/>
        <v>1</v>
      </c>
      <c r="T1507" s="8">
        <f t="shared" si="108"/>
        <v>3</v>
      </c>
    </row>
    <row r="1508" customHeight="1" spans="1:20">
      <c r="A1508" s="33"/>
      <c r="B1508" s="33"/>
      <c r="C1508" s="191"/>
      <c r="D1508" s="50"/>
      <c r="E1508" s="195"/>
      <c r="F1508" s="24"/>
      <c r="G1508" s="238"/>
      <c r="Q1508" s="8">
        <f t="shared" si="105"/>
        <v>1</v>
      </c>
      <c r="R1508" s="8">
        <f t="shared" si="106"/>
        <v>1</v>
      </c>
      <c r="S1508" s="8">
        <f t="shared" si="107"/>
        <v>1</v>
      </c>
      <c r="T1508" s="8">
        <f t="shared" si="108"/>
        <v>3</v>
      </c>
    </row>
    <row r="1509" customHeight="1" spans="1:20">
      <c r="A1509" s="33"/>
      <c r="B1509" s="33"/>
      <c r="C1509" s="191"/>
      <c r="D1509" s="50"/>
      <c r="E1509" s="195"/>
      <c r="F1509" s="24"/>
      <c r="G1509" s="238"/>
      <c r="Q1509" s="8">
        <f t="shared" si="105"/>
        <v>1</v>
      </c>
      <c r="R1509" s="8">
        <f t="shared" si="106"/>
        <v>1</v>
      </c>
      <c r="S1509" s="8">
        <f t="shared" si="107"/>
        <v>1</v>
      </c>
      <c r="T1509" s="8">
        <f t="shared" si="108"/>
        <v>3</v>
      </c>
    </row>
    <row r="1510" customHeight="1" spans="1:20">
      <c r="A1510" s="33"/>
      <c r="B1510" s="33"/>
      <c r="C1510" s="191"/>
      <c r="D1510" s="50"/>
      <c r="E1510" s="195"/>
      <c r="F1510" s="24"/>
      <c r="G1510" s="238"/>
      <c r="Q1510" s="8">
        <f t="shared" si="105"/>
        <v>1</v>
      </c>
      <c r="R1510" s="8">
        <f t="shared" si="106"/>
        <v>1</v>
      </c>
      <c r="S1510" s="8">
        <f t="shared" si="107"/>
        <v>1</v>
      </c>
      <c r="T1510" s="8">
        <f t="shared" si="108"/>
        <v>3</v>
      </c>
    </row>
    <row r="1511" customHeight="1" spans="1:20">
      <c r="A1511" s="33"/>
      <c r="B1511" s="33"/>
      <c r="C1511" s="191"/>
      <c r="D1511" s="50"/>
      <c r="E1511" s="195"/>
      <c r="F1511" s="24"/>
      <c r="G1511" s="238"/>
      <c r="Q1511" s="8">
        <f t="shared" si="105"/>
        <v>1</v>
      </c>
      <c r="R1511" s="8">
        <f t="shared" si="106"/>
        <v>1</v>
      </c>
      <c r="S1511" s="8">
        <f t="shared" si="107"/>
        <v>1</v>
      </c>
      <c r="T1511" s="8">
        <f t="shared" si="108"/>
        <v>3</v>
      </c>
    </row>
    <row r="1512" customHeight="1" spans="1:20">
      <c r="A1512" s="33"/>
      <c r="B1512" s="33"/>
      <c r="C1512" s="191"/>
      <c r="D1512" s="50"/>
      <c r="E1512" s="195"/>
      <c r="F1512" s="24"/>
      <c r="G1512" s="238"/>
      <c r="Q1512" s="8">
        <f t="shared" si="105"/>
        <v>1</v>
      </c>
      <c r="R1512" s="8">
        <f t="shared" si="106"/>
        <v>1</v>
      </c>
      <c r="S1512" s="8">
        <f t="shared" si="107"/>
        <v>1</v>
      </c>
      <c r="T1512" s="8">
        <f t="shared" si="108"/>
        <v>3</v>
      </c>
    </row>
    <row r="1513" customHeight="1" spans="1:20">
      <c r="A1513" s="33"/>
      <c r="B1513" s="33"/>
      <c r="C1513" s="191"/>
      <c r="D1513" s="50"/>
      <c r="E1513" s="195"/>
      <c r="F1513" s="24"/>
      <c r="G1513" s="238"/>
      <c r="Q1513" s="8">
        <f t="shared" si="105"/>
        <v>1</v>
      </c>
      <c r="R1513" s="8">
        <f t="shared" si="106"/>
        <v>1</v>
      </c>
      <c r="S1513" s="8">
        <f t="shared" si="107"/>
        <v>1</v>
      </c>
      <c r="T1513" s="8">
        <f t="shared" si="108"/>
        <v>3</v>
      </c>
    </row>
    <row r="1514" customHeight="1" spans="1:20">
      <c r="A1514" s="33"/>
      <c r="B1514" s="33"/>
      <c r="C1514" s="191"/>
      <c r="D1514" s="50"/>
      <c r="E1514" s="195"/>
      <c r="F1514" s="24"/>
      <c r="G1514" s="238"/>
      <c r="Q1514" s="8">
        <f t="shared" si="105"/>
        <v>1</v>
      </c>
      <c r="R1514" s="8">
        <f t="shared" si="106"/>
        <v>1</v>
      </c>
      <c r="S1514" s="8">
        <f t="shared" si="107"/>
        <v>1</v>
      </c>
      <c r="T1514" s="8">
        <f t="shared" si="108"/>
        <v>3</v>
      </c>
    </row>
    <row r="1515" customHeight="1" spans="1:20">
      <c r="A1515" s="33"/>
      <c r="B1515" s="33"/>
      <c r="C1515" s="191"/>
      <c r="D1515" s="50"/>
      <c r="E1515" s="195"/>
      <c r="F1515" s="24"/>
      <c r="G1515" s="238"/>
      <c r="Q1515" s="8">
        <f t="shared" si="105"/>
        <v>1</v>
      </c>
      <c r="R1515" s="8">
        <f t="shared" si="106"/>
        <v>1</v>
      </c>
      <c r="S1515" s="8">
        <f t="shared" si="107"/>
        <v>1</v>
      </c>
      <c r="T1515" s="8">
        <f t="shared" si="108"/>
        <v>3</v>
      </c>
    </row>
    <row r="1516" customHeight="1" spans="1:20">
      <c r="A1516" s="33"/>
      <c r="B1516" s="33"/>
      <c r="C1516" s="191"/>
      <c r="D1516" s="50"/>
      <c r="E1516" s="195"/>
      <c r="F1516" s="24"/>
      <c r="G1516" s="238"/>
      <c r="Q1516" s="8">
        <f t="shared" si="105"/>
        <v>1</v>
      </c>
      <c r="R1516" s="8">
        <f t="shared" si="106"/>
        <v>1</v>
      </c>
      <c r="S1516" s="8">
        <f t="shared" si="107"/>
        <v>1</v>
      </c>
      <c r="T1516" s="8">
        <f t="shared" si="108"/>
        <v>3</v>
      </c>
    </row>
    <row r="1517" customHeight="1" spans="1:20">
      <c r="A1517" s="33"/>
      <c r="B1517" s="33"/>
      <c r="C1517" s="191"/>
      <c r="D1517" s="50"/>
      <c r="E1517" s="195"/>
      <c r="F1517" s="24"/>
      <c r="G1517" s="238"/>
      <c r="Q1517" s="8">
        <f t="shared" si="105"/>
        <v>1</v>
      </c>
      <c r="R1517" s="8">
        <f t="shared" si="106"/>
        <v>1</v>
      </c>
      <c r="S1517" s="8">
        <f t="shared" si="107"/>
        <v>1</v>
      </c>
      <c r="T1517" s="8">
        <f t="shared" si="108"/>
        <v>3</v>
      </c>
    </row>
    <row r="1518" customHeight="1" spans="1:20">
      <c r="A1518" s="33"/>
      <c r="B1518" s="33"/>
      <c r="C1518" s="191"/>
      <c r="D1518" s="50"/>
      <c r="E1518" s="195"/>
      <c r="F1518" s="24"/>
      <c r="G1518" s="238"/>
      <c r="Q1518" s="8">
        <f t="shared" si="105"/>
        <v>1</v>
      </c>
      <c r="R1518" s="8">
        <f t="shared" si="106"/>
        <v>1</v>
      </c>
      <c r="S1518" s="8">
        <f t="shared" si="107"/>
        <v>1</v>
      </c>
      <c r="T1518" s="8">
        <f t="shared" si="108"/>
        <v>3</v>
      </c>
    </row>
    <row r="1519" customHeight="1" spans="1:20">
      <c r="A1519" s="33"/>
      <c r="B1519" s="33"/>
      <c r="C1519" s="191"/>
      <c r="D1519" s="50"/>
      <c r="E1519" s="195"/>
      <c r="F1519" s="24"/>
      <c r="G1519" s="238"/>
      <c r="Q1519" s="8">
        <f t="shared" si="105"/>
        <v>1</v>
      </c>
      <c r="R1519" s="8">
        <f t="shared" si="106"/>
        <v>1</v>
      </c>
      <c r="S1519" s="8">
        <f t="shared" si="107"/>
        <v>1</v>
      </c>
      <c r="T1519" s="8">
        <f t="shared" si="108"/>
        <v>3</v>
      </c>
    </row>
    <row r="1520" customHeight="1" spans="1:20">
      <c r="A1520" s="33"/>
      <c r="B1520" s="33"/>
      <c r="C1520" s="191"/>
      <c r="D1520" s="50"/>
      <c r="E1520" s="195"/>
      <c r="F1520" s="24"/>
      <c r="G1520" s="238"/>
      <c r="Q1520" s="8">
        <f t="shared" si="105"/>
        <v>1</v>
      </c>
      <c r="R1520" s="8">
        <f t="shared" si="106"/>
        <v>1</v>
      </c>
      <c r="S1520" s="8">
        <f t="shared" si="107"/>
        <v>1</v>
      </c>
      <c r="T1520" s="8">
        <f t="shared" si="108"/>
        <v>3</v>
      </c>
    </row>
    <row r="1521" customHeight="1" spans="1:20">
      <c r="A1521" s="33"/>
      <c r="B1521" s="33"/>
      <c r="C1521" s="191"/>
      <c r="D1521" s="50"/>
      <c r="E1521" s="195"/>
      <c r="F1521" s="24"/>
      <c r="G1521" s="238"/>
      <c r="Q1521" s="8">
        <f t="shared" si="105"/>
        <v>1</v>
      </c>
      <c r="R1521" s="8">
        <f t="shared" si="106"/>
        <v>1</v>
      </c>
      <c r="S1521" s="8">
        <f t="shared" si="107"/>
        <v>1</v>
      </c>
      <c r="T1521" s="8">
        <f t="shared" si="108"/>
        <v>3</v>
      </c>
    </row>
    <row r="1522" customHeight="1" spans="1:20">
      <c r="A1522" s="33"/>
      <c r="B1522" s="33"/>
      <c r="C1522" s="191"/>
      <c r="D1522" s="50"/>
      <c r="E1522" s="195"/>
      <c r="F1522" s="24"/>
      <c r="G1522" s="238"/>
      <c r="Q1522" s="8">
        <f t="shared" si="105"/>
        <v>1</v>
      </c>
      <c r="R1522" s="8">
        <f t="shared" si="106"/>
        <v>1</v>
      </c>
      <c r="S1522" s="8">
        <f t="shared" si="107"/>
        <v>1</v>
      </c>
      <c r="T1522" s="8">
        <f t="shared" si="108"/>
        <v>3</v>
      </c>
    </row>
    <row r="1523" customHeight="1" spans="1:20">
      <c r="A1523" s="33"/>
      <c r="B1523" s="33"/>
      <c r="C1523" s="191"/>
      <c r="D1523" s="50"/>
      <c r="E1523" s="195"/>
      <c r="F1523" s="24"/>
      <c r="G1523" s="238"/>
      <c r="Q1523" s="8">
        <f t="shared" si="105"/>
        <v>1</v>
      </c>
      <c r="R1523" s="8">
        <f t="shared" si="106"/>
        <v>1</v>
      </c>
      <c r="S1523" s="8">
        <f t="shared" si="107"/>
        <v>1</v>
      </c>
      <c r="T1523" s="8">
        <f t="shared" si="108"/>
        <v>3</v>
      </c>
    </row>
    <row r="1524" customHeight="1" spans="1:20">
      <c r="A1524" s="33"/>
      <c r="B1524" s="33"/>
      <c r="C1524" s="191"/>
      <c r="D1524" s="50"/>
      <c r="E1524" s="195"/>
      <c r="F1524" s="24"/>
      <c r="G1524" s="238"/>
      <c r="Q1524" s="8">
        <f t="shared" si="105"/>
        <v>1</v>
      </c>
      <c r="R1524" s="8">
        <f t="shared" si="106"/>
        <v>1</v>
      </c>
      <c r="S1524" s="8">
        <f t="shared" si="107"/>
        <v>1</v>
      </c>
      <c r="T1524" s="8">
        <f t="shared" si="108"/>
        <v>3</v>
      </c>
    </row>
    <row r="1525" ht="15.6" customHeight="1" spans="1:20">
      <c r="A1525" s="48"/>
      <c r="B1525" s="208"/>
      <c r="C1525" s="260"/>
      <c r="D1525" s="256"/>
      <c r="E1525" s="257"/>
      <c r="F1525" s="258"/>
      <c r="G1525" s="261"/>
      <c r="Q1525" s="8">
        <f t="shared" si="105"/>
        <v>1</v>
      </c>
      <c r="R1525" s="8">
        <f t="shared" si="106"/>
        <v>1</v>
      </c>
      <c r="S1525" s="8">
        <f t="shared" si="107"/>
        <v>1</v>
      </c>
      <c r="T1525" s="8">
        <f t="shared" si="108"/>
        <v>3</v>
      </c>
    </row>
    <row r="1526" ht="28.2" customHeight="1" spans="1:20">
      <c r="A1526" s="262" t="s">
        <v>306</v>
      </c>
      <c r="B1526" s="263"/>
      <c r="C1526" s="263"/>
      <c r="D1526" s="264"/>
      <c r="E1526" s="264"/>
      <c r="F1526" s="265"/>
      <c r="G1526" s="266"/>
      <c r="Q1526" s="8">
        <f t="shared" si="105"/>
        <v>1</v>
      </c>
      <c r="R1526" s="8">
        <f t="shared" si="106"/>
        <v>1</v>
      </c>
      <c r="S1526" s="8">
        <f t="shared" si="107"/>
        <v>1</v>
      </c>
      <c r="T1526" s="8">
        <f t="shared" si="108"/>
        <v>3</v>
      </c>
    </row>
    <row r="1527" ht="13.8" customHeight="1" spans="1:20">
      <c r="A1527" s="241" t="s">
        <v>2</v>
      </c>
      <c r="B1527" s="242" t="s">
        <v>3</v>
      </c>
      <c r="C1527" s="54" t="s">
        <v>4</v>
      </c>
      <c r="D1527" s="243" t="s">
        <v>5</v>
      </c>
      <c r="E1527" s="244" t="s">
        <v>6</v>
      </c>
      <c r="F1527" s="245" t="s">
        <v>7</v>
      </c>
      <c r="G1527" s="18" t="s">
        <v>8</v>
      </c>
      <c r="Q1527" s="8">
        <f t="shared" si="105"/>
        <v>1</v>
      </c>
      <c r="R1527" s="8">
        <f t="shared" si="106"/>
        <v>1</v>
      </c>
      <c r="S1527" s="8">
        <f t="shared" si="107"/>
        <v>1</v>
      </c>
      <c r="T1527" s="8">
        <f t="shared" si="108"/>
        <v>3</v>
      </c>
    </row>
    <row r="1528" customHeight="1" spans="1:7">
      <c r="A1528" s="30"/>
      <c r="B1528" s="148"/>
      <c r="C1528" s="38"/>
      <c r="D1528" s="94"/>
      <c r="E1528" s="119"/>
      <c r="F1528" s="96"/>
      <c r="G1528" s="97"/>
    </row>
    <row r="1529" customHeight="1" spans="1:20">
      <c r="A1529" s="30"/>
      <c r="B1529" s="267" t="s">
        <v>967</v>
      </c>
      <c r="C1529" s="32" t="s">
        <v>968</v>
      </c>
      <c r="D1529" s="94"/>
      <c r="E1529" s="119"/>
      <c r="F1529" s="96"/>
      <c r="G1529" s="97"/>
      <c r="Q1529" s="8">
        <f t="shared" ref="Q1529:Q1534" si="109">IF(K1529="No comment",0,1)</f>
        <v>1</v>
      </c>
      <c r="R1529" s="8">
        <f t="shared" ref="R1529:R1534" si="110">IF(L1529="No comment",0,1)</f>
        <v>1</v>
      </c>
      <c r="S1529" s="8">
        <f t="shared" ref="S1529:S1534" si="111">IF(M1529="No comment",0,1)</f>
        <v>1</v>
      </c>
      <c r="T1529" s="8">
        <f t="shared" ref="T1529:T1534" si="112">SUM(N1529:S1529)</f>
        <v>3</v>
      </c>
    </row>
    <row r="1530" customHeight="1" spans="1:20">
      <c r="A1530" s="30"/>
      <c r="B1530" s="148"/>
      <c r="C1530" s="38"/>
      <c r="D1530" s="94"/>
      <c r="E1530" s="119"/>
      <c r="F1530" s="96"/>
      <c r="G1530" s="97"/>
      <c r="Q1530" s="8">
        <f t="shared" si="109"/>
        <v>1</v>
      </c>
      <c r="R1530" s="8">
        <f t="shared" si="110"/>
        <v>1</v>
      </c>
      <c r="S1530" s="8">
        <f t="shared" si="111"/>
        <v>1</v>
      </c>
      <c r="T1530" s="8">
        <f t="shared" si="112"/>
        <v>3</v>
      </c>
    </row>
    <row r="1531" customHeight="1" spans="1:20">
      <c r="A1531" s="26">
        <v>8</v>
      </c>
      <c r="B1531" s="118" t="s">
        <v>969</v>
      </c>
      <c r="C1531" s="28" t="s">
        <v>970</v>
      </c>
      <c r="D1531" s="94"/>
      <c r="E1531" s="119"/>
      <c r="F1531" s="96"/>
      <c r="G1531" s="97"/>
      <c r="Q1531" s="8">
        <f t="shared" si="109"/>
        <v>1</v>
      </c>
      <c r="R1531" s="8">
        <f t="shared" si="110"/>
        <v>1</v>
      </c>
      <c r="S1531" s="8">
        <f t="shared" si="111"/>
        <v>1</v>
      </c>
      <c r="T1531" s="8">
        <f t="shared" si="112"/>
        <v>3</v>
      </c>
    </row>
    <row r="1532" customHeight="1" spans="1:20">
      <c r="A1532" s="30"/>
      <c r="B1532" s="148"/>
      <c r="C1532" s="38"/>
      <c r="D1532" s="94"/>
      <c r="E1532" s="119"/>
      <c r="F1532" s="96"/>
      <c r="G1532" s="97"/>
      <c r="Q1532" s="8">
        <f t="shared" si="109"/>
        <v>1</v>
      </c>
      <c r="R1532" s="8">
        <f t="shared" si="110"/>
        <v>1</v>
      </c>
      <c r="S1532" s="8">
        <f t="shared" si="111"/>
        <v>1</v>
      </c>
      <c r="T1532" s="8">
        <f t="shared" si="112"/>
        <v>3</v>
      </c>
    </row>
    <row r="1533" customHeight="1" spans="1:20">
      <c r="A1533" s="30">
        <v>8.1</v>
      </c>
      <c r="B1533" s="148" t="s">
        <v>14</v>
      </c>
      <c r="C1533" s="32" t="s">
        <v>971</v>
      </c>
      <c r="D1533" s="94"/>
      <c r="E1533" s="119"/>
      <c r="F1533" s="96"/>
      <c r="G1533" s="97"/>
      <c r="Q1533" s="8">
        <f t="shared" si="109"/>
        <v>1</v>
      </c>
      <c r="R1533" s="8">
        <f t="shared" si="110"/>
        <v>1</v>
      </c>
      <c r="S1533" s="8">
        <f t="shared" si="111"/>
        <v>1</v>
      </c>
      <c r="T1533" s="8">
        <f t="shared" si="112"/>
        <v>3</v>
      </c>
    </row>
    <row r="1534" customHeight="1" spans="1:20">
      <c r="A1534" s="30"/>
      <c r="B1534" s="148"/>
      <c r="C1534" s="38"/>
      <c r="D1534" s="94"/>
      <c r="E1534" s="122"/>
      <c r="F1534" s="96"/>
      <c r="G1534" s="97"/>
      <c r="Q1534" s="8">
        <f t="shared" si="109"/>
        <v>1</v>
      </c>
      <c r="R1534" s="8">
        <f t="shared" si="110"/>
        <v>1</v>
      </c>
      <c r="S1534" s="8">
        <f t="shared" si="111"/>
        <v>1</v>
      </c>
      <c r="T1534" s="8">
        <f t="shared" si="112"/>
        <v>3</v>
      </c>
    </row>
    <row r="1535" ht="26.4" customHeight="1" spans="1:20">
      <c r="A1535" s="30" t="s">
        <v>972</v>
      </c>
      <c r="B1535" s="148"/>
      <c r="C1535" s="78" t="s">
        <v>973</v>
      </c>
      <c r="D1535" s="94" t="s">
        <v>330</v>
      </c>
      <c r="E1535" s="122">
        <f>4.7*4.2*2+2.3*2.3*7+3.8*2.5*2</f>
        <v>95.51</v>
      </c>
      <c r="F1535" s="96"/>
      <c r="G1535" s="251"/>
      <c r="Q1535" s="8">
        <f t="shared" ref="Q1535:Q1598" si="113">IF(K1535="No comment",0,1)</f>
        <v>1</v>
      </c>
      <c r="R1535" s="8">
        <f t="shared" ref="R1535:R1598" si="114">IF(L1535="No comment",0,1)</f>
        <v>1</v>
      </c>
      <c r="S1535" s="8">
        <f t="shared" ref="S1535:S1598" si="115">IF(M1535="No comment",0,1)</f>
        <v>1</v>
      </c>
      <c r="T1535" s="8">
        <f t="shared" ref="T1535:T1598" si="116">SUM(N1535:S1535)</f>
        <v>3</v>
      </c>
    </row>
    <row r="1536" customHeight="1" spans="1:20">
      <c r="A1536" s="30"/>
      <c r="B1536" s="148"/>
      <c r="C1536" s="38"/>
      <c r="D1536" s="94"/>
      <c r="E1536" s="122"/>
      <c r="F1536" s="96"/>
      <c r="G1536" s="251"/>
      <c r="Q1536" s="8">
        <f t="shared" si="113"/>
        <v>1</v>
      </c>
      <c r="R1536" s="8">
        <f t="shared" si="114"/>
        <v>1</v>
      </c>
      <c r="S1536" s="8">
        <f t="shared" si="115"/>
        <v>1</v>
      </c>
      <c r="T1536" s="8">
        <f t="shared" si="116"/>
        <v>3</v>
      </c>
    </row>
    <row r="1537" customHeight="1" spans="1:20">
      <c r="A1537" s="30">
        <v>8.2</v>
      </c>
      <c r="B1537" s="29" t="s">
        <v>18</v>
      </c>
      <c r="C1537" s="151" t="s">
        <v>974</v>
      </c>
      <c r="D1537" s="94"/>
      <c r="E1537" s="152"/>
      <c r="F1537" s="96"/>
      <c r="G1537" s="251"/>
      <c r="Q1537" s="8">
        <f t="shared" si="113"/>
        <v>1</v>
      </c>
      <c r="R1537" s="8">
        <f t="shared" si="114"/>
        <v>1</v>
      </c>
      <c r="S1537" s="8">
        <f t="shared" si="115"/>
        <v>1</v>
      </c>
      <c r="T1537" s="8">
        <f t="shared" si="116"/>
        <v>3</v>
      </c>
    </row>
    <row r="1538" customHeight="1" spans="1:20">
      <c r="A1538" s="30"/>
      <c r="B1538" s="29"/>
      <c r="C1538" s="153"/>
      <c r="D1538" s="94"/>
      <c r="E1538" s="152"/>
      <c r="F1538" s="96"/>
      <c r="G1538" s="251"/>
      <c r="Q1538" s="8">
        <f t="shared" si="113"/>
        <v>1</v>
      </c>
      <c r="R1538" s="8">
        <f t="shared" si="114"/>
        <v>1</v>
      </c>
      <c r="S1538" s="8">
        <f t="shared" si="115"/>
        <v>1</v>
      </c>
      <c r="T1538" s="8">
        <f t="shared" si="116"/>
        <v>3</v>
      </c>
    </row>
    <row r="1539" ht="26.4" customHeight="1" spans="1:20">
      <c r="A1539" s="30" t="s">
        <v>542</v>
      </c>
      <c r="B1539" s="148"/>
      <c r="C1539" s="48" t="s">
        <v>975</v>
      </c>
      <c r="D1539" s="94" t="s">
        <v>477</v>
      </c>
      <c r="E1539" s="152">
        <v>312</v>
      </c>
      <c r="F1539" s="96"/>
      <c r="G1539" s="251"/>
      <c r="Q1539" s="8">
        <f t="shared" si="113"/>
        <v>1</v>
      </c>
      <c r="R1539" s="8">
        <f t="shared" si="114"/>
        <v>1</v>
      </c>
      <c r="S1539" s="8">
        <f t="shared" si="115"/>
        <v>1</v>
      </c>
      <c r="T1539" s="8">
        <f t="shared" si="116"/>
        <v>3</v>
      </c>
    </row>
    <row r="1540" customHeight="1" spans="1:20">
      <c r="A1540" s="30"/>
      <c r="B1540" s="148"/>
      <c r="C1540" s="48"/>
      <c r="D1540" s="94"/>
      <c r="E1540" s="122"/>
      <c r="F1540" s="96"/>
      <c r="G1540" s="251"/>
      <c r="Q1540" s="8">
        <f t="shared" si="113"/>
        <v>1</v>
      </c>
      <c r="R1540" s="8">
        <f t="shared" si="114"/>
        <v>1</v>
      </c>
      <c r="S1540" s="8">
        <f t="shared" si="115"/>
        <v>1</v>
      </c>
      <c r="T1540" s="8">
        <f t="shared" si="116"/>
        <v>3</v>
      </c>
    </row>
    <row r="1541" customHeight="1" spans="1:20">
      <c r="A1541" s="30" t="s">
        <v>315</v>
      </c>
      <c r="B1541" s="88"/>
      <c r="C1541" s="33" t="s">
        <v>976</v>
      </c>
      <c r="D1541" s="94"/>
      <c r="E1541" s="155"/>
      <c r="F1541" s="96"/>
      <c r="G1541" s="251"/>
      <c r="Q1541" s="8">
        <f t="shared" si="113"/>
        <v>1</v>
      </c>
      <c r="R1541" s="8">
        <f t="shared" si="114"/>
        <v>1</v>
      </c>
      <c r="S1541" s="8">
        <f t="shared" si="115"/>
        <v>1</v>
      </c>
      <c r="T1541" s="8">
        <f t="shared" si="116"/>
        <v>3</v>
      </c>
    </row>
    <row r="1542" customHeight="1" spans="1:20">
      <c r="A1542" s="37"/>
      <c r="B1542" s="44"/>
      <c r="C1542" s="39"/>
      <c r="D1542" s="101"/>
      <c r="E1542" s="155"/>
      <c r="F1542" s="96"/>
      <c r="G1542" s="251"/>
      <c r="Q1542" s="8">
        <f t="shared" si="113"/>
        <v>1</v>
      </c>
      <c r="R1542" s="8">
        <f t="shared" si="114"/>
        <v>1</v>
      </c>
      <c r="S1542" s="8">
        <f t="shared" si="115"/>
        <v>1</v>
      </c>
      <c r="T1542" s="8">
        <f t="shared" si="116"/>
        <v>3</v>
      </c>
    </row>
    <row r="1543" ht="13.8" customHeight="1" spans="1:20">
      <c r="A1543" s="30" t="s">
        <v>977</v>
      </c>
      <c r="B1543" s="88" t="s">
        <v>978</v>
      </c>
      <c r="C1543" s="33" t="s">
        <v>979</v>
      </c>
      <c r="D1543" s="94" t="s">
        <v>477</v>
      </c>
      <c r="E1543" s="122">
        <v>12</v>
      </c>
      <c r="F1543" s="96"/>
      <c r="G1543" s="251"/>
      <c r="Q1543" s="8">
        <f t="shared" si="113"/>
        <v>1</v>
      </c>
      <c r="R1543" s="8">
        <f t="shared" si="114"/>
        <v>1</v>
      </c>
      <c r="S1543" s="8">
        <f t="shared" si="115"/>
        <v>1</v>
      </c>
      <c r="T1543" s="8">
        <f t="shared" si="116"/>
        <v>3</v>
      </c>
    </row>
    <row r="1544" customHeight="1" spans="1:20">
      <c r="A1544" s="37"/>
      <c r="B1544" s="44"/>
      <c r="C1544" s="39"/>
      <c r="D1544" s="101"/>
      <c r="E1544" s="155"/>
      <c r="F1544" s="96"/>
      <c r="G1544" s="251"/>
      <c r="Q1544" s="8">
        <f t="shared" si="113"/>
        <v>1</v>
      </c>
      <c r="R1544" s="8">
        <f t="shared" si="114"/>
        <v>1</v>
      </c>
      <c r="S1544" s="8">
        <f t="shared" si="115"/>
        <v>1</v>
      </c>
      <c r="T1544" s="8">
        <f t="shared" si="116"/>
        <v>3</v>
      </c>
    </row>
    <row r="1545" customHeight="1" spans="1:20">
      <c r="A1545" s="268">
        <v>8.3</v>
      </c>
      <c r="B1545" s="5" t="s">
        <v>68</v>
      </c>
      <c r="C1545" s="41" t="s">
        <v>980</v>
      </c>
      <c r="D1545" s="101" t="s">
        <v>501</v>
      </c>
      <c r="E1545" s="155">
        <v>73</v>
      </c>
      <c r="F1545" s="96"/>
      <c r="G1545" s="251"/>
      <c r="Q1545" s="8">
        <f t="shared" si="113"/>
        <v>1</v>
      </c>
      <c r="R1545" s="8">
        <f t="shared" si="114"/>
        <v>1</v>
      </c>
      <c r="S1545" s="8">
        <f t="shared" si="115"/>
        <v>1</v>
      </c>
      <c r="T1545" s="8">
        <f t="shared" si="116"/>
        <v>3</v>
      </c>
    </row>
    <row r="1546" customHeight="1" spans="1:20">
      <c r="A1546" s="37"/>
      <c r="B1546" s="5"/>
      <c r="C1546" s="41"/>
      <c r="D1546" s="101"/>
      <c r="E1546" s="155"/>
      <c r="F1546" s="96"/>
      <c r="G1546" s="251"/>
      <c r="Q1546" s="8">
        <f t="shared" si="113"/>
        <v>1</v>
      </c>
      <c r="R1546" s="8">
        <f t="shared" si="114"/>
        <v>1</v>
      </c>
      <c r="S1546" s="8">
        <f t="shared" si="115"/>
        <v>1</v>
      </c>
      <c r="T1546" s="8">
        <f t="shared" si="116"/>
        <v>3</v>
      </c>
    </row>
    <row r="1547" customHeight="1" spans="1:20">
      <c r="A1547" s="37"/>
      <c r="B1547" s="5"/>
      <c r="C1547" s="41"/>
      <c r="D1547" s="101"/>
      <c r="E1547" s="155"/>
      <c r="F1547" s="96"/>
      <c r="G1547" s="251"/>
      <c r="Q1547" s="8">
        <f t="shared" si="113"/>
        <v>1</v>
      </c>
      <c r="R1547" s="8">
        <f t="shared" si="114"/>
        <v>1</v>
      </c>
      <c r="S1547" s="8">
        <f t="shared" si="115"/>
        <v>1</v>
      </c>
      <c r="T1547" s="8">
        <f t="shared" si="116"/>
        <v>3</v>
      </c>
    </row>
    <row r="1548" customHeight="1" spans="1:20">
      <c r="A1548" s="37"/>
      <c r="B1548" s="5"/>
      <c r="C1548" s="41"/>
      <c r="D1548" s="101"/>
      <c r="E1548" s="155"/>
      <c r="F1548" s="96"/>
      <c r="G1548" s="251"/>
      <c r="Q1548" s="8">
        <f t="shared" si="113"/>
        <v>1</v>
      </c>
      <c r="R1548" s="8">
        <f t="shared" si="114"/>
        <v>1</v>
      </c>
      <c r="S1548" s="8">
        <f t="shared" si="115"/>
        <v>1</v>
      </c>
      <c r="T1548" s="8">
        <f t="shared" si="116"/>
        <v>3</v>
      </c>
    </row>
    <row r="1549" customHeight="1" spans="1:20">
      <c r="A1549" s="37"/>
      <c r="B1549" s="5"/>
      <c r="C1549" s="41"/>
      <c r="D1549" s="101"/>
      <c r="E1549" s="155"/>
      <c r="F1549" s="96"/>
      <c r="G1549" s="251"/>
      <c r="Q1549" s="8">
        <f t="shared" si="113"/>
        <v>1</v>
      </c>
      <c r="R1549" s="8">
        <f t="shared" si="114"/>
        <v>1</v>
      </c>
      <c r="S1549" s="8">
        <f t="shared" si="115"/>
        <v>1</v>
      </c>
      <c r="T1549" s="8">
        <f t="shared" si="116"/>
        <v>3</v>
      </c>
    </row>
    <row r="1550" customHeight="1" spans="1:20">
      <c r="A1550" s="37"/>
      <c r="B1550" s="5"/>
      <c r="C1550" s="41"/>
      <c r="D1550" s="101"/>
      <c r="E1550" s="155"/>
      <c r="F1550" s="96"/>
      <c r="G1550" s="251"/>
      <c r="Q1550" s="8">
        <f t="shared" si="113"/>
        <v>1</v>
      </c>
      <c r="R1550" s="8">
        <f t="shared" si="114"/>
        <v>1</v>
      </c>
      <c r="S1550" s="8">
        <f t="shared" si="115"/>
        <v>1</v>
      </c>
      <c r="T1550" s="8">
        <f t="shared" si="116"/>
        <v>3</v>
      </c>
    </row>
    <row r="1551" customHeight="1" spans="1:20">
      <c r="A1551" s="37"/>
      <c r="B1551" s="5"/>
      <c r="C1551" s="41"/>
      <c r="D1551" s="101"/>
      <c r="E1551" s="155"/>
      <c r="F1551" s="96"/>
      <c r="G1551" s="251"/>
      <c r="Q1551" s="8">
        <f t="shared" si="113"/>
        <v>1</v>
      </c>
      <c r="R1551" s="8">
        <f t="shared" si="114"/>
        <v>1</v>
      </c>
      <c r="S1551" s="8">
        <f t="shared" si="115"/>
        <v>1</v>
      </c>
      <c r="T1551" s="8">
        <f t="shared" si="116"/>
        <v>3</v>
      </c>
    </row>
    <row r="1552" customHeight="1" spans="1:20">
      <c r="A1552" s="37"/>
      <c r="B1552" s="5"/>
      <c r="C1552" s="41"/>
      <c r="D1552" s="101"/>
      <c r="E1552" s="155"/>
      <c r="F1552" s="96"/>
      <c r="G1552" s="251"/>
      <c r="Q1552" s="8">
        <f t="shared" si="113"/>
        <v>1</v>
      </c>
      <c r="R1552" s="8">
        <f t="shared" si="114"/>
        <v>1</v>
      </c>
      <c r="S1552" s="8">
        <f t="shared" si="115"/>
        <v>1</v>
      </c>
      <c r="T1552" s="8">
        <f t="shared" si="116"/>
        <v>3</v>
      </c>
    </row>
    <row r="1553" customHeight="1" spans="1:20">
      <c r="A1553" s="37"/>
      <c r="B1553" s="5"/>
      <c r="C1553" s="41"/>
      <c r="D1553" s="101"/>
      <c r="E1553" s="155"/>
      <c r="F1553" s="96"/>
      <c r="G1553" s="251"/>
      <c r="Q1553" s="8">
        <f t="shared" si="113"/>
        <v>1</v>
      </c>
      <c r="R1553" s="8">
        <f t="shared" si="114"/>
        <v>1</v>
      </c>
      <c r="S1553" s="8">
        <f t="shared" si="115"/>
        <v>1</v>
      </c>
      <c r="T1553" s="8">
        <f t="shared" si="116"/>
        <v>3</v>
      </c>
    </row>
    <row r="1554" customHeight="1" spans="1:20">
      <c r="A1554" s="37"/>
      <c r="B1554" s="5"/>
      <c r="C1554" s="41"/>
      <c r="D1554" s="101"/>
      <c r="E1554" s="155"/>
      <c r="F1554" s="96"/>
      <c r="G1554" s="251"/>
      <c r="Q1554" s="8">
        <f t="shared" si="113"/>
        <v>1</v>
      </c>
      <c r="R1554" s="8">
        <f t="shared" si="114"/>
        <v>1</v>
      </c>
      <c r="S1554" s="8">
        <f t="shared" si="115"/>
        <v>1</v>
      </c>
      <c r="T1554" s="8">
        <f t="shared" si="116"/>
        <v>3</v>
      </c>
    </row>
    <row r="1555" customHeight="1" spans="1:20">
      <c r="A1555" s="37"/>
      <c r="B1555" s="5"/>
      <c r="C1555" s="41"/>
      <c r="D1555" s="101"/>
      <c r="E1555" s="155"/>
      <c r="F1555" s="96"/>
      <c r="G1555" s="251"/>
      <c r="Q1555" s="8">
        <f t="shared" si="113"/>
        <v>1</v>
      </c>
      <c r="R1555" s="8">
        <f t="shared" si="114"/>
        <v>1</v>
      </c>
      <c r="S1555" s="8">
        <f t="shared" si="115"/>
        <v>1</v>
      </c>
      <c r="T1555" s="8">
        <f t="shared" si="116"/>
        <v>3</v>
      </c>
    </row>
    <row r="1556" customHeight="1" spans="1:20">
      <c r="A1556" s="37"/>
      <c r="B1556" s="5"/>
      <c r="C1556" s="41"/>
      <c r="D1556" s="101"/>
      <c r="E1556" s="155"/>
      <c r="F1556" s="96"/>
      <c r="G1556" s="251"/>
      <c r="Q1556" s="8">
        <f t="shared" si="113"/>
        <v>1</v>
      </c>
      <c r="R1556" s="8">
        <f t="shared" si="114"/>
        <v>1</v>
      </c>
      <c r="S1556" s="8">
        <f t="shared" si="115"/>
        <v>1</v>
      </c>
      <c r="T1556" s="8">
        <f t="shared" si="116"/>
        <v>3</v>
      </c>
    </row>
    <row r="1557" customHeight="1" spans="1:20">
      <c r="A1557" s="37"/>
      <c r="B1557" s="5"/>
      <c r="C1557" s="41"/>
      <c r="D1557" s="101"/>
      <c r="E1557" s="155"/>
      <c r="F1557" s="96"/>
      <c r="G1557" s="251"/>
      <c r="Q1557" s="8">
        <f t="shared" si="113"/>
        <v>1</v>
      </c>
      <c r="R1557" s="8">
        <f t="shared" si="114"/>
        <v>1</v>
      </c>
      <c r="S1557" s="8">
        <f t="shared" si="115"/>
        <v>1</v>
      </c>
      <c r="T1557" s="8">
        <f t="shared" si="116"/>
        <v>3</v>
      </c>
    </row>
    <row r="1558" customHeight="1" spans="1:20">
      <c r="A1558" s="37"/>
      <c r="B1558" s="5"/>
      <c r="C1558" s="41"/>
      <c r="D1558" s="101"/>
      <c r="E1558" s="155"/>
      <c r="F1558" s="96"/>
      <c r="G1558" s="251"/>
      <c r="Q1558" s="8">
        <f t="shared" si="113"/>
        <v>1</v>
      </c>
      <c r="R1558" s="8">
        <f t="shared" si="114"/>
        <v>1</v>
      </c>
      <c r="S1558" s="8">
        <f t="shared" si="115"/>
        <v>1</v>
      </c>
      <c r="T1558" s="8">
        <f t="shared" si="116"/>
        <v>3</v>
      </c>
    </row>
    <row r="1559" customHeight="1" spans="1:20">
      <c r="A1559" s="37"/>
      <c r="B1559" s="5"/>
      <c r="C1559" s="41"/>
      <c r="D1559" s="101"/>
      <c r="E1559" s="155"/>
      <c r="F1559" s="96"/>
      <c r="G1559" s="251"/>
      <c r="Q1559" s="8">
        <f t="shared" si="113"/>
        <v>1</v>
      </c>
      <c r="R1559" s="8">
        <f t="shared" si="114"/>
        <v>1</v>
      </c>
      <c r="S1559" s="8">
        <f t="shared" si="115"/>
        <v>1</v>
      </c>
      <c r="T1559" s="8">
        <f t="shared" si="116"/>
        <v>3</v>
      </c>
    </row>
    <row r="1560" customHeight="1" spans="1:20">
      <c r="A1560" s="37"/>
      <c r="B1560" s="5"/>
      <c r="C1560" s="41"/>
      <c r="D1560" s="101"/>
      <c r="E1560" s="155"/>
      <c r="F1560" s="96"/>
      <c r="G1560" s="251"/>
      <c r="Q1560" s="8">
        <f t="shared" si="113"/>
        <v>1</v>
      </c>
      <c r="R1560" s="8">
        <f t="shared" si="114"/>
        <v>1</v>
      </c>
      <c r="S1560" s="8">
        <f t="shared" si="115"/>
        <v>1</v>
      </c>
      <c r="T1560" s="8">
        <f t="shared" si="116"/>
        <v>3</v>
      </c>
    </row>
    <row r="1561" customHeight="1" spans="1:20">
      <c r="A1561" s="37"/>
      <c r="B1561" s="5"/>
      <c r="C1561" s="41"/>
      <c r="D1561" s="101"/>
      <c r="E1561" s="155"/>
      <c r="F1561" s="96"/>
      <c r="G1561" s="251"/>
      <c r="Q1561" s="8">
        <f t="shared" si="113"/>
        <v>1</v>
      </c>
      <c r="R1561" s="8">
        <f t="shared" si="114"/>
        <v>1</v>
      </c>
      <c r="S1561" s="8">
        <f t="shared" si="115"/>
        <v>1</v>
      </c>
      <c r="T1561" s="8">
        <f t="shared" si="116"/>
        <v>3</v>
      </c>
    </row>
    <row r="1562" customHeight="1" spans="1:20">
      <c r="A1562" s="37"/>
      <c r="B1562" s="5"/>
      <c r="C1562" s="41"/>
      <c r="D1562" s="101"/>
      <c r="E1562" s="155"/>
      <c r="F1562" s="96"/>
      <c r="G1562" s="251"/>
      <c r="Q1562" s="8">
        <f t="shared" si="113"/>
        <v>1</v>
      </c>
      <c r="R1562" s="8">
        <f t="shared" si="114"/>
        <v>1</v>
      </c>
      <c r="S1562" s="8">
        <f t="shared" si="115"/>
        <v>1</v>
      </c>
      <c r="T1562" s="8">
        <f t="shared" si="116"/>
        <v>3</v>
      </c>
    </row>
    <row r="1563" customHeight="1" spans="1:20">
      <c r="A1563" s="37"/>
      <c r="B1563" s="5"/>
      <c r="C1563" s="41"/>
      <c r="D1563" s="101"/>
      <c r="E1563" s="155"/>
      <c r="F1563" s="96"/>
      <c r="G1563" s="251"/>
      <c r="Q1563" s="8">
        <f t="shared" si="113"/>
        <v>1</v>
      </c>
      <c r="R1563" s="8">
        <f t="shared" si="114"/>
        <v>1</v>
      </c>
      <c r="S1563" s="8">
        <f t="shared" si="115"/>
        <v>1</v>
      </c>
      <c r="T1563" s="8">
        <f t="shared" si="116"/>
        <v>3</v>
      </c>
    </row>
    <row r="1564" customHeight="1" spans="1:20">
      <c r="A1564" s="37"/>
      <c r="B1564" s="5"/>
      <c r="C1564" s="41"/>
      <c r="D1564" s="101"/>
      <c r="E1564" s="155"/>
      <c r="F1564" s="96"/>
      <c r="G1564" s="251"/>
      <c r="Q1564" s="8">
        <f t="shared" si="113"/>
        <v>1</v>
      </c>
      <c r="R1564" s="8">
        <f t="shared" si="114"/>
        <v>1</v>
      </c>
      <c r="S1564" s="8">
        <f t="shared" si="115"/>
        <v>1</v>
      </c>
      <c r="T1564" s="8">
        <f t="shared" si="116"/>
        <v>3</v>
      </c>
    </row>
    <row r="1565" customHeight="1" spans="1:20">
      <c r="A1565" s="37"/>
      <c r="B1565" s="5"/>
      <c r="C1565" s="41"/>
      <c r="D1565" s="101"/>
      <c r="E1565" s="155"/>
      <c r="F1565" s="96"/>
      <c r="G1565" s="251"/>
      <c r="Q1565" s="8">
        <f t="shared" si="113"/>
        <v>1</v>
      </c>
      <c r="R1565" s="8">
        <f t="shared" si="114"/>
        <v>1</v>
      </c>
      <c r="S1565" s="8">
        <f t="shared" si="115"/>
        <v>1</v>
      </c>
      <c r="T1565" s="8">
        <f t="shared" si="116"/>
        <v>3</v>
      </c>
    </row>
    <row r="1566" customHeight="1" spans="1:20">
      <c r="A1566" s="37"/>
      <c r="B1566" s="5"/>
      <c r="C1566" s="41"/>
      <c r="D1566" s="101"/>
      <c r="E1566" s="155"/>
      <c r="F1566" s="96"/>
      <c r="G1566" s="251"/>
      <c r="Q1566" s="8">
        <f t="shared" si="113"/>
        <v>1</v>
      </c>
      <c r="R1566" s="8">
        <f t="shared" si="114"/>
        <v>1</v>
      </c>
      <c r="S1566" s="8">
        <f t="shared" si="115"/>
        <v>1</v>
      </c>
      <c r="T1566" s="8">
        <f t="shared" si="116"/>
        <v>3</v>
      </c>
    </row>
    <row r="1567" customHeight="1" spans="1:20">
      <c r="A1567" s="37"/>
      <c r="B1567" s="5"/>
      <c r="C1567" s="41"/>
      <c r="D1567" s="101"/>
      <c r="E1567" s="155"/>
      <c r="F1567" s="96"/>
      <c r="G1567" s="251"/>
      <c r="Q1567" s="8">
        <f t="shared" si="113"/>
        <v>1</v>
      </c>
      <c r="R1567" s="8">
        <f t="shared" si="114"/>
        <v>1</v>
      </c>
      <c r="S1567" s="8">
        <f t="shared" si="115"/>
        <v>1</v>
      </c>
      <c r="T1567" s="8">
        <f t="shared" si="116"/>
        <v>3</v>
      </c>
    </row>
    <row r="1568" customHeight="1" spans="1:20">
      <c r="A1568" s="37"/>
      <c r="B1568" s="5"/>
      <c r="C1568" s="41"/>
      <c r="D1568" s="101"/>
      <c r="E1568" s="155"/>
      <c r="F1568" s="96"/>
      <c r="G1568" s="251"/>
      <c r="Q1568" s="8">
        <f t="shared" si="113"/>
        <v>1</v>
      </c>
      <c r="R1568" s="8">
        <f t="shared" si="114"/>
        <v>1</v>
      </c>
      <c r="S1568" s="8">
        <f t="shared" si="115"/>
        <v>1</v>
      </c>
      <c r="T1568" s="8">
        <f t="shared" si="116"/>
        <v>3</v>
      </c>
    </row>
    <row r="1569" customHeight="1" spans="1:20">
      <c r="A1569" s="37"/>
      <c r="B1569" s="5"/>
      <c r="C1569" s="41"/>
      <c r="D1569" s="101"/>
      <c r="E1569" s="155"/>
      <c r="F1569" s="96"/>
      <c r="G1569" s="251"/>
      <c r="Q1569" s="8">
        <f t="shared" si="113"/>
        <v>1</v>
      </c>
      <c r="R1569" s="8">
        <f t="shared" si="114"/>
        <v>1</v>
      </c>
      <c r="S1569" s="8">
        <f t="shared" si="115"/>
        <v>1</v>
      </c>
      <c r="T1569" s="8">
        <f t="shared" si="116"/>
        <v>3</v>
      </c>
    </row>
    <row r="1570" customHeight="1" spans="1:20">
      <c r="A1570" s="37"/>
      <c r="B1570" s="5"/>
      <c r="C1570" s="41"/>
      <c r="D1570" s="101"/>
      <c r="E1570" s="155"/>
      <c r="F1570" s="96"/>
      <c r="G1570" s="251"/>
      <c r="Q1570" s="8">
        <f t="shared" si="113"/>
        <v>1</v>
      </c>
      <c r="R1570" s="8">
        <f t="shared" si="114"/>
        <v>1</v>
      </c>
      <c r="S1570" s="8">
        <f t="shared" si="115"/>
        <v>1</v>
      </c>
      <c r="T1570" s="8">
        <f t="shared" si="116"/>
        <v>3</v>
      </c>
    </row>
    <row r="1571" customHeight="1" spans="1:20">
      <c r="A1571" s="37"/>
      <c r="B1571" s="5"/>
      <c r="C1571" s="41"/>
      <c r="D1571" s="101"/>
      <c r="E1571" s="155"/>
      <c r="F1571" s="96"/>
      <c r="G1571" s="251"/>
      <c r="Q1571" s="8">
        <f t="shared" si="113"/>
        <v>1</v>
      </c>
      <c r="R1571" s="8">
        <f t="shared" si="114"/>
        <v>1</v>
      </c>
      <c r="S1571" s="8">
        <f t="shared" si="115"/>
        <v>1</v>
      </c>
      <c r="T1571" s="8">
        <f t="shared" si="116"/>
        <v>3</v>
      </c>
    </row>
    <row r="1572" customHeight="1" spans="1:20">
      <c r="A1572" s="37"/>
      <c r="B1572" s="5"/>
      <c r="C1572" s="41"/>
      <c r="D1572" s="101"/>
      <c r="E1572" s="155"/>
      <c r="F1572" s="96"/>
      <c r="G1572" s="251"/>
      <c r="Q1572" s="8">
        <f t="shared" si="113"/>
        <v>1</v>
      </c>
      <c r="R1572" s="8">
        <f t="shared" si="114"/>
        <v>1</v>
      </c>
      <c r="S1572" s="8">
        <f t="shared" si="115"/>
        <v>1</v>
      </c>
      <c r="T1572" s="8">
        <f t="shared" si="116"/>
        <v>3</v>
      </c>
    </row>
    <row r="1573" customHeight="1" spans="1:20">
      <c r="A1573" s="37"/>
      <c r="B1573" s="5"/>
      <c r="C1573" s="41"/>
      <c r="D1573" s="101"/>
      <c r="E1573" s="155"/>
      <c r="F1573" s="96"/>
      <c r="G1573" s="251"/>
      <c r="Q1573" s="8">
        <f t="shared" si="113"/>
        <v>1</v>
      </c>
      <c r="R1573" s="8">
        <f t="shared" si="114"/>
        <v>1</v>
      </c>
      <c r="S1573" s="8">
        <f t="shared" si="115"/>
        <v>1</v>
      </c>
      <c r="T1573" s="8">
        <f t="shared" si="116"/>
        <v>3</v>
      </c>
    </row>
    <row r="1574" customHeight="1" spans="1:20">
      <c r="A1574" s="37"/>
      <c r="B1574" s="5"/>
      <c r="C1574" s="41"/>
      <c r="D1574" s="101"/>
      <c r="E1574" s="155"/>
      <c r="F1574" s="96"/>
      <c r="G1574" s="251"/>
      <c r="Q1574" s="8">
        <f t="shared" si="113"/>
        <v>1</v>
      </c>
      <c r="R1574" s="8">
        <f t="shared" si="114"/>
        <v>1</v>
      </c>
      <c r="S1574" s="8">
        <f t="shared" si="115"/>
        <v>1</v>
      </c>
      <c r="T1574" s="8">
        <f t="shared" si="116"/>
        <v>3</v>
      </c>
    </row>
    <row r="1575" customHeight="1" spans="1:20">
      <c r="A1575" s="37"/>
      <c r="B1575" s="5"/>
      <c r="C1575" s="41"/>
      <c r="D1575" s="101"/>
      <c r="E1575" s="155"/>
      <c r="F1575" s="96"/>
      <c r="G1575" s="251"/>
      <c r="Q1575" s="8">
        <f t="shared" si="113"/>
        <v>1</v>
      </c>
      <c r="R1575" s="8">
        <f t="shared" si="114"/>
        <v>1</v>
      </c>
      <c r="S1575" s="8">
        <f t="shared" si="115"/>
        <v>1</v>
      </c>
      <c r="T1575" s="8">
        <f t="shared" si="116"/>
        <v>3</v>
      </c>
    </row>
    <row r="1576" customHeight="1" spans="1:20">
      <c r="A1576" s="37"/>
      <c r="B1576" s="5"/>
      <c r="C1576" s="41"/>
      <c r="D1576" s="101"/>
      <c r="E1576" s="155"/>
      <c r="F1576" s="96"/>
      <c r="G1576" s="251"/>
      <c r="Q1576" s="8">
        <f t="shared" si="113"/>
        <v>1</v>
      </c>
      <c r="R1576" s="8">
        <f t="shared" si="114"/>
        <v>1</v>
      </c>
      <c r="S1576" s="8">
        <f t="shared" si="115"/>
        <v>1</v>
      </c>
      <c r="T1576" s="8">
        <f t="shared" si="116"/>
        <v>3</v>
      </c>
    </row>
    <row r="1577" customHeight="1" spans="1:20">
      <c r="A1577" s="37"/>
      <c r="B1577" s="5"/>
      <c r="C1577" s="41"/>
      <c r="D1577" s="101"/>
      <c r="E1577" s="155"/>
      <c r="F1577" s="96"/>
      <c r="G1577" s="251"/>
      <c r="Q1577" s="8">
        <f t="shared" si="113"/>
        <v>1</v>
      </c>
      <c r="R1577" s="8">
        <f t="shared" si="114"/>
        <v>1</v>
      </c>
      <c r="S1577" s="8">
        <f t="shared" si="115"/>
        <v>1</v>
      </c>
      <c r="T1577" s="8">
        <f t="shared" si="116"/>
        <v>3</v>
      </c>
    </row>
    <row r="1578" customHeight="1" spans="1:20">
      <c r="A1578" s="37"/>
      <c r="B1578" s="5"/>
      <c r="C1578" s="41"/>
      <c r="D1578" s="101"/>
      <c r="E1578" s="155"/>
      <c r="F1578" s="96"/>
      <c r="G1578" s="251"/>
      <c r="Q1578" s="8">
        <f t="shared" si="113"/>
        <v>1</v>
      </c>
      <c r="R1578" s="8">
        <f t="shared" si="114"/>
        <v>1</v>
      </c>
      <c r="S1578" s="8">
        <f t="shared" si="115"/>
        <v>1</v>
      </c>
      <c r="T1578" s="8">
        <f t="shared" si="116"/>
        <v>3</v>
      </c>
    </row>
    <row r="1579" customHeight="1" spans="1:20">
      <c r="A1579" s="37"/>
      <c r="B1579" s="5"/>
      <c r="C1579" s="41"/>
      <c r="D1579" s="101"/>
      <c r="E1579" s="155"/>
      <c r="F1579" s="96"/>
      <c r="G1579" s="251"/>
      <c r="Q1579" s="8">
        <f t="shared" si="113"/>
        <v>1</v>
      </c>
      <c r="R1579" s="8">
        <f t="shared" si="114"/>
        <v>1</v>
      </c>
      <c r="S1579" s="8">
        <f t="shared" si="115"/>
        <v>1</v>
      </c>
      <c r="T1579" s="8">
        <f t="shared" si="116"/>
        <v>3</v>
      </c>
    </row>
    <row r="1580" customHeight="1" spans="1:20">
      <c r="A1580" s="37"/>
      <c r="B1580" s="5"/>
      <c r="C1580" s="41"/>
      <c r="D1580" s="101"/>
      <c r="E1580" s="155"/>
      <c r="F1580" s="96"/>
      <c r="G1580" s="251"/>
      <c r="Q1580" s="8">
        <f t="shared" si="113"/>
        <v>1</v>
      </c>
      <c r="R1580" s="8">
        <f t="shared" si="114"/>
        <v>1</v>
      </c>
      <c r="S1580" s="8">
        <f t="shared" si="115"/>
        <v>1</v>
      </c>
      <c r="T1580" s="8">
        <f t="shared" si="116"/>
        <v>3</v>
      </c>
    </row>
    <row r="1581" customHeight="1" spans="1:20">
      <c r="A1581" s="37"/>
      <c r="B1581" s="5"/>
      <c r="C1581" s="41"/>
      <c r="D1581" s="101"/>
      <c r="E1581" s="155"/>
      <c r="F1581" s="96"/>
      <c r="G1581" s="251"/>
      <c r="Q1581" s="8">
        <f t="shared" si="113"/>
        <v>1</v>
      </c>
      <c r="R1581" s="8">
        <f t="shared" si="114"/>
        <v>1</v>
      </c>
      <c r="S1581" s="8">
        <f t="shared" si="115"/>
        <v>1</v>
      </c>
      <c r="T1581" s="8">
        <f t="shared" si="116"/>
        <v>3</v>
      </c>
    </row>
    <row r="1582" customHeight="1" spans="1:20">
      <c r="A1582" s="37"/>
      <c r="B1582" s="5"/>
      <c r="C1582" s="41"/>
      <c r="D1582" s="101"/>
      <c r="E1582" s="155"/>
      <c r="F1582" s="96"/>
      <c r="G1582" s="251"/>
      <c r="Q1582" s="8">
        <f t="shared" si="113"/>
        <v>1</v>
      </c>
      <c r="R1582" s="8">
        <f t="shared" si="114"/>
        <v>1</v>
      </c>
      <c r="S1582" s="8">
        <f t="shared" si="115"/>
        <v>1</v>
      </c>
      <c r="T1582" s="8">
        <f t="shared" si="116"/>
        <v>3</v>
      </c>
    </row>
    <row r="1583" customHeight="1" spans="1:20">
      <c r="A1583" s="37"/>
      <c r="B1583" s="5"/>
      <c r="C1583" s="41"/>
      <c r="D1583" s="101"/>
      <c r="E1583" s="155"/>
      <c r="F1583" s="96"/>
      <c r="G1583" s="251"/>
      <c r="Q1583" s="8">
        <f t="shared" si="113"/>
        <v>1</v>
      </c>
      <c r="R1583" s="8">
        <f t="shared" si="114"/>
        <v>1</v>
      </c>
      <c r="S1583" s="8">
        <f t="shared" si="115"/>
        <v>1</v>
      </c>
      <c r="T1583" s="8">
        <f t="shared" si="116"/>
        <v>3</v>
      </c>
    </row>
    <row r="1584" customHeight="1" spans="1:20">
      <c r="A1584" s="37"/>
      <c r="B1584" s="5"/>
      <c r="C1584" s="41"/>
      <c r="D1584" s="101"/>
      <c r="E1584" s="155"/>
      <c r="F1584" s="96"/>
      <c r="G1584" s="251"/>
      <c r="Q1584" s="8">
        <f t="shared" si="113"/>
        <v>1</v>
      </c>
      <c r="R1584" s="8">
        <f t="shared" si="114"/>
        <v>1</v>
      </c>
      <c r="S1584" s="8">
        <f t="shared" si="115"/>
        <v>1</v>
      </c>
      <c r="T1584" s="8">
        <f t="shared" si="116"/>
        <v>3</v>
      </c>
    </row>
    <row r="1585" customHeight="1" spans="1:20">
      <c r="A1585" s="37"/>
      <c r="B1585" s="5"/>
      <c r="C1585" s="41"/>
      <c r="D1585" s="101"/>
      <c r="E1585" s="155"/>
      <c r="F1585" s="96"/>
      <c r="G1585" s="251"/>
      <c r="Q1585" s="8">
        <f t="shared" si="113"/>
        <v>1</v>
      </c>
      <c r="R1585" s="8">
        <f t="shared" si="114"/>
        <v>1</v>
      </c>
      <c r="S1585" s="8">
        <f t="shared" si="115"/>
        <v>1</v>
      </c>
      <c r="T1585" s="8">
        <f t="shared" si="116"/>
        <v>3</v>
      </c>
    </row>
    <row r="1586" customHeight="1" spans="1:20">
      <c r="A1586" s="37"/>
      <c r="B1586" s="5"/>
      <c r="C1586" s="41"/>
      <c r="D1586" s="101"/>
      <c r="E1586" s="155"/>
      <c r="F1586" s="96"/>
      <c r="G1586" s="251"/>
      <c r="Q1586" s="8">
        <f t="shared" si="113"/>
        <v>1</v>
      </c>
      <c r="R1586" s="8">
        <f t="shared" si="114"/>
        <v>1</v>
      </c>
      <c r="S1586" s="8">
        <f t="shared" si="115"/>
        <v>1</v>
      </c>
      <c r="T1586" s="8">
        <f t="shared" si="116"/>
        <v>3</v>
      </c>
    </row>
    <row r="1587" customHeight="1" spans="1:20">
      <c r="A1587" s="37"/>
      <c r="B1587" s="5"/>
      <c r="C1587" s="41"/>
      <c r="D1587" s="101"/>
      <c r="E1587" s="155"/>
      <c r="F1587" s="96"/>
      <c r="G1587" s="251"/>
      <c r="Q1587" s="8">
        <f t="shared" si="113"/>
        <v>1</v>
      </c>
      <c r="R1587" s="8">
        <f t="shared" si="114"/>
        <v>1</v>
      </c>
      <c r="S1587" s="8">
        <f t="shared" si="115"/>
        <v>1</v>
      </c>
      <c r="T1587" s="8">
        <f t="shared" si="116"/>
        <v>3</v>
      </c>
    </row>
    <row r="1588" customHeight="1" spans="1:20">
      <c r="A1588" s="37"/>
      <c r="B1588" s="5"/>
      <c r="C1588" s="41"/>
      <c r="D1588" s="101"/>
      <c r="E1588" s="155"/>
      <c r="F1588" s="96"/>
      <c r="G1588" s="251"/>
      <c r="Q1588" s="8">
        <f t="shared" si="113"/>
        <v>1</v>
      </c>
      <c r="R1588" s="8">
        <f t="shared" si="114"/>
        <v>1</v>
      </c>
      <c r="S1588" s="8">
        <f t="shared" si="115"/>
        <v>1</v>
      </c>
      <c r="T1588" s="8">
        <f t="shared" si="116"/>
        <v>3</v>
      </c>
    </row>
    <row r="1589" customHeight="1" spans="1:20">
      <c r="A1589" s="37"/>
      <c r="B1589" s="5"/>
      <c r="C1589" s="41"/>
      <c r="D1589" s="101"/>
      <c r="E1589" s="155"/>
      <c r="F1589" s="96"/>
      <c r="G1589" s="251"/>
      <c r="Q1589" s="8">
        <f t="shared" si="113"/>
        <v>1</v>
      </c>
      <c r="R1589" s="8">
        <f t="shared" si="114"/>
        <v>1</v>
      </c>
      <c r="S1589" s="8">
        <f t="shared" si="115"/>
        <v>1</v>
      </c>
      <c r="T1589" s="8">
        <f t="shared" si="116"/>
        <v>3</v>
      </c>
    </row>
    <row r="1590" customHeight="1" spans="1:20">
      <c r="A1590" s="37"/>
      <c r="B1590" s="5"/>
      <c r="C1590" s="41"/>
      <c r="D1590" s="101"/>
      <c r="E1590" s="155"/>
      <c r="F1590" s="96"/>
      <c r="G1590" s="251"/>
      <c r="Q1590" s="8">
        <f t="shared" si="113"/>
        <v>1</v>
      </c>
      <c r="R1590" s="8">
        <f t="shared" si="114"/>
        <v>1</v>
      </c>
      <c r="S1590" s="8">
        <f t="shared" si="115"/>
        <v>1</v>
      </c>
      <c r="T1590" s="8">
        <f t="shared" si="116"/>
        <v>3</v>
      </c>
    </row>
    <row r="1591" customHeight="1" spans="1:20">
      <c r="A1591" s="37"/>
      <c r="B1591" s="5"/>
      <c r="C1591" s="41"/>
      <c r="D1591" s="101"/>
      <c r="E1591" s="155"/>
      <c r="F1591" s="96"/>
      <c r="G1591" s="251"/>
      <c r="Q1591" s="8">
        <f t="shared" si="113"/>
        <v>1</v>
      </c>
      <c r="R1591" s="8">
        <f t="shared" si="114"/>
        <v>1</v>
      </c>
      <c r="S1591" s="8">
        <f t="shared" si="115"/>
        <v>1</v>
      </c>
      <c r="T1591" s="8">
        <f t="shared" si="116"/>
        <v>3</v>
      </c>
    </row>
    <row r="1592" customHeight="1" spans="1:20">
      <c r="A1592" s="37"/>
      <c r="B1592" s="5"/>
      <c r="C1592" s="41"/>
      <c r="D1592" s="101"/>
      <c r="E1592" s="155"/>
      <c r="F1592" s="96"/>
      <c r="G1592" s="251"/>
      <c r="Q1592" s="8">
        <f t="shared" si="113"/>
        <v>1</v>
      </c>
      <c r="R1592" s="8">
        <f t="shared" si="114"/>
        <v>1</v>
      </c>
      <c r="S1592" s="8">
        <f t="shared" si="115"/>
        <v>1</v>
      </c>
      <c r="T1592" s="8">
        <f t="shared" si="116"/>
        <v>3</v>
      </c>
    </row>
    <row r="1593" customHeight="1" spans="1:20">
      <c r="A1593" s="37"/>
      <c r="B1593" s="5"/>
      <c r="C1593" s="41"/>
      <c r="D1593" s="101"/>
      <c r="E1593" s="155"/>
      <c r="F1593" s="96"/>
      <c r="G1593" s="251"/>
      <c r="Q1593" s="8">
        <f t="shared" si="113"/>
        <v>1</v>
      </c>
      <c r="R1593" s="8">
        <f t="shared" si="114"/>
        <v>1</v>
      </c>
      <c r="S1593" s="8">
        <f t="shared" si="115"/>
        <v>1</v>
      </c>
      <c r="T1593" s="8">
        <f t="shared" si="116"/>
        <v>3</v>
      </c>
    </row>
    <row r="1594" customHeight="1" spans="1:20">
      <c r="A1594" s="37"/>
      <c r="B1594" s="5"/>
      <c r="C1594" s="41"/>
      <c r="D1594" s="101"/>
      <c r="E1594" s="155"/>
      <c r="F1594" s="96"/>
      <c r="G1594" s="251"/>
      <c r="Q1594" s="8">
        <f t="shared" si="113"/>
        <v>1</v>
      </c>
      <c r="R1594" s="8">
        <f t="shared" si="114"/>
        <v>1</v>
      </c>
      <c r="S1594" s="8">
        <f t="shared" si="115"/>
        <v>1</v>
      </c>
      <c r="T1594" s="8">
        <f t="shared" si="116"/>
        <v>3</v>
      </c>
    </row>
    <row r="1595" customHeight="1" spans="1:20">
      <c r="A1595" s="37"/>
      <c r="B1595" s="5"/>
      <c r="C1595" s="41"/>
      <c r="D1595" s="101"/>
      <c r="E1595" s="155"/>
      <c r="F1595" s="96"/>
      <c r="G1595" s="251"/>
      <c r="Q1595" s="8">
        <f t="shared" si="113"/>
        <v>1</v>
      </c>
      <c r="R1595" s="8">
        <f t="shared" si="114"/>
        <v>1</v>
      </c>
      <c r="S1595" s="8">
        <f t="shared" si="115"/>
        <v>1</v>
      </c>
      <c r="T1595" s="8">
        <f t="shared" si="116"/>
        <v>3</v>
      </c>
    </row>
    <row r="1596" customHeight="1" spans="1:20">
      <c r="A1596" s="37"/>
      <c r="B1596" s="5"/>
      <c r="C1596" s="41"/>
      <c r="D1596" s="101"/>
      <c r="E1596" s="155"/>
      <c r="F1596" s="96"/>
      <c r="G1596" s="251"/>
      <c r="Q1596" s="8">
        <f t="shared" si="113"/>
        <v>1</v>
      </c>
      <c r="R1596" s="8">
        <f t="shared" si="114"/>
        <v>1</v>
      </c>
      <c r="S1596" s="8">
        <f t="shared" si="115"/>
        <v>1</v>
      </c>
      <c r="T1596" s="8">
        <f t="shared" si="116"/>
        <v>3</v>
      </c>
    </row>
    <row r="1597" customHeight="1" spans="1:20">
      <c r="A1597" s="37"/>
      <c r="B1597" s="5"/>
      <c r="C1597" s="41"/>
      <c r="D1597" s="101"/>
      <c r="E1597" s="155"/>
      <c r="F1597" s="96"/>
      <c r="G1597" s="251"/>
      <c r="Q1597" s="8">
        <f t="shared" si="113"/>
        <v>1</v>
      </c>
      <c r="R1597" s="8">
        <f t="shared" si="114"/>
        <v>1</v>
      </c>
      <c r="S1597" s="8">
        <f t="shared" si="115"/>
        <v>1</v>
      </c>
      <c r="T1597" s="8">
        <f t="shared" si="116"/>
        <v>3</v>
      </c>
    </row>
    <row r="1598" customHeight="1" spans="1:20">
      <c r="A1598" s="37"/>
      <c r="B1598" s="5"/>
      <c r="C1598" s="41"/>
      <c r="D1598" s="101"/>
      <c r="E1598" s="155"/>
      <c r="F1598" s="96"/>
      <c r="G1598" s="251"/>
      <c r="Q1598" s="8">
        <f t="shared" si="113"/>
        <v>1</v>
      </c>
      <c r="R1598" s="8">
        <f t="shared" si="114"/>
        <v>1</v>
      </c>
      <c r="S1598" s="8">
        <f t="shared" si="115"/>
        <v>1</v>
      </c>
      <c r="T1598" s="8">
        <f t="shared" si="116"/>
        <v>3</v>
      </c>
    </row>
    <row r="1599" customHeight="1" spans="1:20">
      <c r="A1599" s="37"/>
      <c r="B1599" s="5"/>
      <c r="C1599" s="41"/>
      <c r="D1599" s="101"/>
      <c r="E1599" s="155"/>
      <c r="F1599" s="96"/>
      <c r="G1599" s="251"/>
      <c r="Q1599" s="8">
        <f t="shared" ref="Q1599:Q1663" si="117">IF(K1599="No comment",0,1)</f>
        <v>1</v>
      </c>
      <c r="R1599" s="8">
        <f t="shared" ref="R1599:R1663" si="118">IF(L1599="No comment",0,1)</f>
        <v>1</v>
      </c>
      <c r="S1599" s="8">
        <f t="shared" ref="S1599:S1663" si="119">IF(M1599="No comment",0,1)</f>
        <v>1</v>
      </c>
      <c r="T1599" s="8">
        <f t="shared" ref="T1599:T1663" si="120">SUM(N1599:S1599)</f>
        <v>3</v>
      </c>
    </row>
    <row r="1600" ht="13.8" customHeight="1" spans="1:20">
      <c r="A1600" s="53" t="s">
        <v>100</v>
      </c>
      <c r="B1600" s="54"/>
      <c r="C1600" s="54"/>
      <c r="D1600" s="55"/>
      <c r="E1600" s="56"/>
      <c r="F1600" s="57"/>
      <c r="G1600" s="58"/>
      <c r="Q1600" s="8">
        <f t="shared" si="117"/>
        <v>1</v>
      </c>
      <c r="R1600" s="8">
        <f t="shared" si="118"/>
        <v>1</v>
      </c>
      <c r="S1600" s="8">
        <f t="shared" si="119"/>
        <v>1</v>
      </c>
      <c r="T1600" s="8">
        <f t="shared" si="120"/>
        <v>3</v>
      </c>
    </row>
    <row r="1601" ht="13.8" customHeight="1" spans="1:20">
      <c r="A1601" s="13" t="s">
        <v>2</v>
      </c>
      <c r="B1601" s="14" t="s">
        <v>3</v>
      </c>
      <c r="C1601" s="15" t="s">
        <v>4</v>
      </c>
      <c r="D1601" s="15" t="s">
        <v>5</v>
      </c>
      <c r="E1601" s="16" t="s">
        <v>6</v>
      </c>
      <c r="F1601" s="17" t="s">
        <v>7</v>
      </c>
      <c r="G1601" s="18" t="s">
        <v>8</v>
      </c>
      <c r="Q1601" s="8">
        <f t="shared" si="117"/>
        <v>1</v>
      </c>
      <c r="R1601" s="8">
        <f t="shared" si="118"/>
        <v>1</v>
      </c>
      <c r="S1601" s="8">
        <f t="shared" si="119"/>
        <v>1</v>
      </c>
      <c r="T1601" s="8">
        <f t="shared" si="120"/>
        <v>3</v>
      </c>
    </row>
    <row r="1602" ht="13.8" customHeight="1" spans="1:20">
      <c r="A1602" s="59"/>
      <c r="B1602" s="60"/>
      <c r="C1602" s="61" t="s">
        <v>101</v>
      </c>
      <c r="D1602" s="55"/>
      <c r="E1602" s="56"/>
      <c r="F1602" s="62"/>
      <c r="G1602" s="63"/>
      <c r="Q1602" s="8">
        <f t="shared" si="117"/>
        <v>1</v>
      </c>
      <c r="R1602" s="8">
        <f t="shared" si="118"/>
        <v>1</v>
      </c>
      <c r="S1602" s="8">
        <f t="shared" si="119"/>
        <v>1</v>
      </c>
      <c r="T1602" s="8">
        <f t="shared" si="120"/>
        <v>3</v>
      </c>
    </row>
    <row r="1603" customHeight="1" spans="1:20">
      <c r="A1603" s="30"/>
      <c r="B1603" s="148"/>
      <c r="C1603" s="32" t="s">
        <v>981</v>
      </c>
      <c r="D1603" s="94"/>
      <c r="E1603" s="119"/>
      <c r="F1603" s="96"/>
      <c r="G1603" s="97"/>
      <c r="Q1603" s="8">
        <f t="shared" si="117"/>
        <v>1</v>
      </c>
      <c r="R1603" s="8">
        <f t="shared" si="118"/>
        <v>1</v>
      </c>
      <c r="S1603" s="8">
        <f t="shared" si="119"/>
        <v>1</v>
      </c>
      <c r="T1603" s="8">
        <f t="shared" si="120"/>
        <v>3</v>
      </c>
    </row>
    <row r="1604" customHeight="1" spans="1:20">
      <c r="A1604" s="30"/>
      <c r="B1604" s="148"/>
      <c r="C1604" s="38"/>
      <c r="D1604" s="94"/>
      <c r="E1604" s="119"/>
      <c r="F1604" s="96"/>
      <c r="G1604" s="97"/>
      <c r="Q1604" s="8">
        <f t="shared" si="117"/>
        <v>1</v>
      </c>
      <c r="R1604" s="8">
        <f t="shared" si="118"/>
        <v>1</v>
      </c>
      <c r="S1604" s="8">
        <f t="shared" si="119"/>
        <v>1</v>
      </c>
      <c r="T1604" s="8">
        <f t="shared" si="120"/>
        <v>3</v>
      </c>
    </row>
    <row r="1605" customHeight="1" spans="1:20">
      <c r="A1605" s="26">
        <v>8.3</v>
      </c>
      <c r="B1605" s="118" t="s">
        <v>457</v>
      </c>
      <c r="C1605" s="32" t="s">
        <v>458</v>
      </c>
      <c r="D1605" s="94"/>
      <c r="E1605" s="119"/>
      <c r="F1605" s="96"/>
      <c r="G1605" s="97"/>
      <c r="Q1605" s="8">
        <f t="shared" si="117"/>
        <v>1</v>
      </c>
      <c r="R1605" s="8">
        <f t="shared" si="118"/>
        <v>1</v>
      </c>
      <c r="S1605" s="8">
        <f t="shared" si="119"/>
        <v>1</v>
      </c>
      <c r="T1605" s="8">
        <f t="shared" si="120"/>
        <v>3</v>
      </c>
    </row>
    <row r="1606" customHeight="1" spans="1:20">
      <c r="A1606" s="30"/>
      <c r="B1606" s="148"/>
      <c r="C1606" s="38"/>
      <c r="D1606" s="94"/>
      <c r="E1606" s="119"/>
      <c r="F1606" s="96"/>
      <c r="G1606" s="97"/>
      <c r="Q1606" s="8">
        <f t="shared" si="117"/>
        <v>1</v>
      </c>
      <c r="R1606" s="8">
        <f t="shared" si="118"/>
        <v>1</v>
      </c>
      <c r="S1606" s="8">
        <f t="shared" si="119"/>
        <v>1</v>
      </c>
      <c r="T1606" s="8">
        <f t="shared" si="120"/>
        <v>3</v>
      </c>
    </row>
    <row r="1607" ht="26.4" customHeight="1" spans="1:20">
      <c r="A1607" s="30" t="s">
        <v>14</v>
      </c>
      <c r="B1607" s="88" t="s">
        <v>982</v>
      </c>
      <c r="C1607" s="38" t="s">
        <v>983</v>
      </c>
      <c r="D1607" s="94" t="s">
        <v>477</v>
      </c>
      <c r="E1607" s="122">
        <v>3</v>
      </c>
      <c r="F1607" s="96"/>
      <c r="G1607" s="251"/>
      <c r="Q1607" s="8">
        <f t="shared" si="117"/>
        <v>1</v>
      </c>
      <c r="R1607" s="8">
        <f t="shared" si="118"/>
        <v>1</v>
      </c>
      <c r="S1607" s="8">
        <f t="shared" si="119"/>
        <v>1</v>
      </c>
      <c r="T1607" s="8">
        <f t="shared" si="120"/>
        <v>3</v>
      </c>
    </row>
    <row r="1608" customHeight="1" spans="1:20">
      <c r="A1608" s="30"/>
      <c r="B1608" s="148"/>
      <c r="C1608" s="38"/>
      <c r="D1608" s="94"/>
      <c r="E1608" s="122"/>
      <c r="F1608" s="96"/>
      <c r="G1608" s="251"/>
      <c r="Q1608" s="8">
        <f t="shared" si="117"/>
        <v>1</v>
      </c>
      <c r="R1608" s="8">
        <f t="shared" si="118"/>
        <v>1</v>
      </c>
      <c r="S1608" s="8">
        <f t="shared" si="119"/>
        <v>1</v>
      </c>
      <c r="T1608" s="8">
        <f t="shared" si="120"/>
        <v>3</v>
      </c>
    </row>
    <row r="1609" customHeight="1" spans="1:20">
      <c r="A1609" s="30" t="s">
        <v>18</v>
      </c>
      <c r="B1609" s="29"/>
      <c r="C1609" s="269" t="s">
        <v>984</v>
      </c>
      <c r="D1609" s="94"/>
      <c r="E1609" s="122"/>
      <c r="F1609" s="96"/>
      <c r="G1609" s="251"/>
      <c r="Q1609" s="8">
        <f t="shared" si="117"/>
        <v>1</v>
      </c>
      <c r="R1609" s="8">
        <f t="shared" si="118"/>
        <v>1</v>
      </c>
      <c r="S1609" s="8">
        <f t="shared" si="119"/>
        <v>1</v>
      </c>
      <c r="T1609" s="8">
        <f t="shared" si="120"/>
        <v>3</v>
      </c>
    </row>
    <row r="1610" customHeight="1" spans="1:20">
      <c r="A1610" s="30"/>
      <c r="B1610" s="88"/>
      <c r="C1610" s="38"/>
      <c r="D1610" s="94"/>
      <c r="E1610" s="122"/>
      <c r="F1610" s="96"/>
      <c r="G1610" s="251"/>
      <c r="Q1610" s="8">
        <f t="shared" si="117"/>
        <v>1</v>
      </c>
      <c r="R1610" s="8">
        <f t="shared" si="118"/>
        <v>1</v>
      </c>
      <c r="S1610" s="8">
        <f t="shared" si="119"/>
        <v>1</v>
      </c>
      <c r="T1610" s="8">
        <f t="shared" si="120"/>
        <v>3</v>
      </c>
    </row>
    <row r="1611" ht="26.4" customHeight="1" spans="1:20">
      <c r="A1611" s="30" t="s">
        <v>985</v>
      </c>
      <c r="B1611" s="88" t="s">
        <v>986</v>
      </c>
      <c r="C1611" s="38" t="s">
        <v>987</v>
      </c>
      <c r="D1611" s="94" t="s">
        <v>314</v>
      </c>
      <c r="E1611" s="270">
        <v>160</v>
      </c>
      <c r="F1611" s="96"/>
      <c r="G1611" s="251"/>
      <c r="Q1611" s="8">
        <f t="shared" si="117"/>
        <v>1</v>
      </c>
      <c r="R1611" s="8">
        <f t="shared" si="118"/>
        <v>1</v>
      </c>
      <c r="S1611" s="8">
        <f t="shared" si="119"/>
        <v>1</v>
      </c>
      <c r="T1611" s="8">
        <f t="shared" si="120"/>
        <v>3</v>
      </c>
    </row>
    <row r="1612" customHeight="1" spans="1:20">
      <c r="A1612" s="30"/>
      <c r="B1612" s="88"/>
      <c r="C1612" s="38"/>
      <c r="D1612" s="94"/>
      <c r="E1612" s="122"/>
      <c r="F1612" s="96"/>
      <c r="G1612" s="251"/>
      <c r="Q1612" s="8">
        <f t="shared" si="117"/>
        <v>1</v>
      </c>
      <c r="R1612" s="8">
        <f t="shared" si="118"/>
        <v>1</v>
      </c>
      <c r="S1612" s="8">
        <f t="shared" si="119"/>
        <v>1</v>
      </c>
      <c r="T1612" s="8">
        <f t="shared" si="120"/>
        <v>3</v>
      </c>
    </row>
    <row r="1613" customHeight="1" spans="1:20">
      <c r="A1613" s="30"/>
      <c r="B1613" s="88"/>
      <c r="C1613" s="38"/>
      <c r="D1613" s="94"/>
      <c r="E1613" s="122"/>
      <c r="F1613" s="96"/>
      <c r="G1613" s="251"/>
      <c r="Q1613" s="8">
        <f t="shared" si="117"/>
        <v>1</v>
      </c>
      <c r="R1613" s="8">
        <f t="shared" si="118"/>
        <v>1</v>
      </c>
      <c r="S1613" s="8">
        <f t="shared" si="119"/>
        <v>1</v>
      </c>
      <c r="T1613" s="8">
        <f t="shared" si="120"/>
        <v>3</v>
      </c>
    </row>
    <row r="1614" customHeight="1" spans="1:20">
      <c r="A1614" s="30"/>
      <c r="B1614" s="88"/>
      <c r="C1614" s="38"/>
      <c r="D1614" s="94"/>
      <c r="E1614" s="122"/>
      <c r="F1614" s="96"/>
      <c r="G1614" s="251"/>
      <c r="Q1614" s="8">
        <f t="shared" si="117"/>
        <v>1</v>
      </c>
      <c r="R1614" s="8">
        <f t="shared" si="118"/>
        <v>1</v>
      </c>
      <c r="S1614" s="8">
        <f t="shared" si="119"/>
        <v>1</v>
      </c>
      <c r="T1614" s="8">
        <f t="shared" si="120"/>
        <v>3</v>
      </c>
    </row>
    <row r="1615" customHeight="1" spans="1:20">
      <c r="A1615" s="30"/>
      <c r="B1615" s="88"/>
      <c r="C1615" s="38"/>
      <c r="D1615" s="94"/>
      <c r="E1615" s="122"/>
      <c r="F1615" s="96"/>
      <c r="G1615" s="251"/>
      <c r="Q1615" s="8">
        <f t="shared" si="117"/>
        <v>1</v>
      </c>
      <c r="R1615" s="8">
        <f t="shared" si="118"/>
        <v>1</v>
      </c>
      <c r="S1615" s="8">
        <f t="shared" si="119"/>
        <v>1</v>
      </c>
      <c r="T1615" s="8">
        <f t="shared" si="120"/>
        <v>3</v>
      </c>
    </row>
    <row r="1616" customHeight="1" spans="1:20">
      <c r="A1616" s="30"/>
      <c r="B1616" s="88"/>
      <c r="C1616" s="38"/>
      <c r="D1616" s="94"/>
      <c r="E1616" s="122"/>
      <c r="F1616" s="96"/>
      <c r="G1616" s="251"/>
      <c r="Q1616" s="8">
        <f t="shared" si="117"/>
        <v>1</v>
      </c>
      <c r="R1616" s="8">
        <f t="shared" si="118"/>
        <v>1</v>
      </c>
      <c r="S1616" s="8">
        <f t="shared" si="119"/>
        <v>1</v>
      </c>
      <c r="T1616" s="8">
        <f t="shared" si="120"/>
        <v>3</v>
      </c>
    </row>
    <row r="1617" customHeight="1" spans="1:20">
      <c r="A1617" s="30"/>
      <c r="B1617" s="88"/>
      <c r="C1617" s="38"/>
      <c r="D1617" s="94"/>
      <c r="E1617" s="122"/>
      <c r="F1617" s="96"/>
      <c r="G1617" s="251"/>
      <c r="Q1617" s="8">
        <f t="shared" si="117"/>
        <v>1</v>
      </c>
      <c r="R1617" s="8">
        <f t="shared" si="118"/>
        <v>1</v>
      </c>
      <c r="S1617" s="8">
        <f t="shared" si="119"/>
        <v>1</v>
      </c>
      <c r="T1617" s="8">
        <f t="shared" si="120"/>
        <v>3</v>
      </c>
    </row>
    <row r="1618" customHeight="1" spans="1:20">
      <c r="A1618" s="30"/>
      <c r="B1618" s="88"/>
      <c r="C1618" s="38"/>
      <c r="D1618" s="94"/>
      <c r="E1618" s="122"/>
      <c r="F1618" s="96"/>
      <c r="G1618" s="251"/>
      <c r="Q1618" s="8">
        <f t="shared" si="117"/>
        <v>1</v>
      </c>
      <c r="R1618" s="8">
        <f t="shared" si="118"/>
        <v>1</v>
      </c>
      <c r="S1618" s="8">
        <f t="shared" si="119"/>
        <v>1</v>
      </c>
      <c r="T1618" s="8">
        <f t="shared" si="120"/>
        <v>3</v>
      </c>
    </row>
    <row r="1619" customHeight="1" spans="1:20">
      <c r="A1619" s="30"/>
      <c r="B1619" s="88"/>
      <c r="C1619" s="38"/>
      <c r="D1619" s="94"/>
      <c r="E1619" s="122"/>
      <c r="F1619" s="96"/>
      <c r="G1619" s="251"/>
      <c r="Q1619" s="8">
        <f t="shared" si="117"/>
        <v>1</v>
      </c>
      <c r="R1619" s="8">
        <f t="shared" si="118"/>
        <v>1</v>
      </c>
      <c r="S1619" s="8">
        <f t="shared" si="119"/>
        <v>1</v>
      </c>
      <c r="T1619" s="8">
        <f t="shared" si="120"/>
        <v>3</v>
      </c>
    </row>
    <row r="1620" customHeight="1" spans="1:20">
      <c r="A1620" s="30"/>
      <c r="B1620" s="88"/>
      <c r="C1620" s="38"/>
      <c r="D1620" s="94"/>
      <c r="E1620" s="122"/>
      <c r="F1620" s="96"/>
      <c r="G1620" s="251"/>
      <c r="Q1620" s="8">
        <f t="shared" si="117"/>
        <v>1</v>
      </c>
      <c r="R1620" s="8">
        <f t="shared" si="118"/>
        <v>1</v>
      </c>
      <c r="S1620" s="8">
        <f t="shared" si="119"/>
        <v>1</v>
      </c>
      <c r="T1620" s="8">
        <f t="shared" si="120"/>
        <v>3</v>
      </c>
    </row>
    <row r="1621" customHeight="1" spans="1:20">
      <c r="A1621" s="30"/>
      <c r="B1621" s="88"/>
      <c r="C1621" s="38"/>
      <c r="D1621" s="94"/>
      <c r="E1621" s="122"/>
      <c r="F1621" s="96"/>
      <c r="G1621" s="251"/>
      <c r="Q1621" s="8">
        <f t="shared" si="117"/>
        <v>1</v>
      </c>
      <c r="R1621" s="8">
        <f t="shared" si="118"/>
        <v>1</v>
      </c>
      <c r="S1621" s="8">
        <f t="shared" si="119"/>
        <v>1</v>
      </c>
      <c r="T1621" s="8">
        <f t="shared" si="120"/>
        <v>3</v>
      </c>
    </row>
    <row r="1622" customHeight="1" spans="1:20">
      <c r="A1622" s="30"/>
      <c r="B1622" s="88"/>
      <c r="C1622" s="38"/>
      <c r="D1622" s="94"/>
      <c r="E1622" s="122"/>
      <c r="F1622" s="96"/>
      <c r="G1622" s="251"/>
      <c r="Q1622" s="8">
        <f t="shared" si="117"/>
        <v>1</v>
      </c>
      <c r="R1622" s="8">
        <f t="shared" si="118"/>
        <v>1</v>
      </c>
      <c r="S1622" s="8">
        <f t="shared" si="119"/>
        <v>1</v>
      </c>
      <c r="T1622" s="8">
        <f t="shared" si="120"/>
        <v>3</v>
      </c>
    </row>
    <row r="1623" customHeight="1" spans="1:20">
      <c r="A1623" s="30"/>
      <c r="B1623" s="88"/>
      <c r="C1623" s="38"/>
      <c r="D1623" s="94"/>
      <c r="E1623" s="122"/>
      <c r="F1623" s="96"/>
      <c r="G1623" s="251"/>
      <c r="Q1623" s="8">
        <f t="shared" si="117"/>
        <v>1</v>
      </c>
      <c r="R1623" s="8">
        <f t="shared" si="118"/>
        <v>1</v>
      </c>
      <c r="S1623" s="8">
        <f t="shared" si="119"/>
        <v>1</v>
      </c>
      <c r="T1623" s="8">
        <f t="shared" si="120"/>
        <v>3</v>
      </c>
    </row>
    <row r="1624" customHeight="1" spans="1:20">
      <c r="A1624" s="30"/>
      <c r="B1624" s="88"/>
      <c r="C1624" s="38"/>
      <c r="D1624" s="94"/>
      <c r="E1624" s="122"/>
      <c r="F1624" s="96"/>
      <c r="G1624" s="251"/>
      <c r="Q1624" s="8">
        <f t="shared" si="117"/>
        <v>1</v>
      </c>
      <c r="R1624" s="8">
        <f t="shared" si="118"/>
        <v>1</v>
      </c>
      <c r="S1624" s="8">
        <f t="shared" si="119"/>
        <v>1</v>
      </c>
      <c r="T1624" s="8">
        <f t="shared" si="120"/>
        <v>3</v>
      </c>
    </row>
    <row r="1625" customHeight="1" spans="1:20">
      <c r="A1625" s="30"/>
      <c r="B1625" s="88"/>
      <c r="C1625" s="38"/>
      <c r="D1625" s="94"/>
      <c r="E1625" s="122"/>
      <c r="F1625" s="96"/>
      <c r="G1625" s="251"/>
      <c r="Q1625" s="8">
        <f t="shared" si="117"/>
        <v>1</v>
      </c>
      <c r="R1625" s="8">
        <f t="shared" si="118"/>
        <v>1</v>
      </c>
      <c r="S1625" s="8">
        <f t="shared" si="119"/>
        <v>1</v>
      </c>
      <c r="T1625" s="8">
        <f t="shared" si="120"/>
        <v>3</v>
      </c>
    </row>
    <row r="1626" customHeight="1" spans="1:20">
      <c r="A1626" s="30"/>
      <c r="B1626" s="88"/>
      <c r="C1626" s="38"/>
      <c r="D1626" s="94"/>
      <c r="E1626" s="122"/>
      <c r="F1626" s="96"/>
      <c r="G1626" s="251"/>
      <c r="Q1626" s="8">
        <f t="shared" si="117"/>
        <v>1</v>
      </c>
      <c r="R1626" s="8">
        <f t="shared" si="118"/>
        <v>1</v>
      </c>
      <c r="S1626" s="8">
        <f t="shared" si="119"/>
        <v>1</v>
      </c>
      <c r="T1626" s="8">
        <f t="shared" si="120"/>
        <v>3</v>
      </c>
    </row>
    <row r="1627" customHeight="1" spans="1:20">
      <c r="A1627" s="30"/>
      <c r="B1627" s="88"/>
      <c r="C1627" s="38"/>
      <c r="D1627" s="94"/>
      <c r="E1627" s="122"/>
      <c r="F1627" s="96"/>
      <c r="G1627" s="251"/>
      <c r="Q1627" s="8">
        <f t="shared" si="117"/>
        <v>1</v>
      </c>
      <c r="R1627" s="8">
        <f t="shared" si="118"/>
        <v>1</v>
      </c>
      <c r="S1627" s="8">
        <f t="shared" si="119"/>
        <v>1</v>
      </c>
      <c r="T1627" s="8">
        <f t="shared" si="120"/>
        <v>3</v>
      </c>
    </row>
    <row r="1628" customHeight="1" spans="1:20">
      <c r="A1628" s="30"/>
      <c r="B1628" s="88"/>
      <c r="C1628" s="38"/>
      <c r="D1628" s="94"/>
      <c r="E1628" s="122"/>
      <c r="F1628" s="96"/>
      <c r="G1628" s="251"/>
      <c r="Q1628" s="8">
        <f t="shared" si="117"/>
        <v>1</v>
      </c>
      <c r="R1628" s="8">
        <f t="shared" si="118"/>
        <v>1</v>
      </c>
      <c r="S1628" s="8">
        <f t="shared" si="119"/>
        <v>1</v>
      </c>
      <c r="T1628" s="8">
        <f t="shared" si="120"/>
        <v>3</v>
      </c>
    </row>
    <row r="1629" customHeight="1" spans="1:20">
      <c r="A1629" s="30"/>
      <c r="B1629" s="88"/>
      <c r="C1629" s="38"/>
      <c r="D1629" s="94"/>
      <c r="E1629" s="122"/>
      <c r="F1629" s="96"/>
      <c r="G1629" s="251"/>
      <c r="Q1629" s="8">
        <f t="shared" si="117"/>
        <v>1</v>
      </c>
      <c r="R1629" s="8">
        <f t="shared" si="118"/>
        <v>1</v>
      </c>
      <c r="S1629" s="8">
        <f t="shared" si="119"/>
        <v>1</v>
      </c>
      <c r="T1629" s="8">
        <f t="shared" si="120"/>
        <v>3</v>
      </c>
    </row>
    <row r="1630" ht="13.8" customHeight="1" spans="1:20">
      <c r="A1630" s="53" t="s">
        <v>100</v>
      </c>
      <c r="B1630" s="54"/>
      <c r="C1630" s="54"/>
      <c r="D1630" s="55"/>
      <c r="E1630" s="56"/>
      <c r="F1630" s="57"/>
      <c r="G1630" s="58"/>
      <c r="Q1630" s="8">
        <f t="shared" si="117"/>
        <v>1</v>
      </c>
      <c r="R1630" s="8">
        <f t="shared" si="118"/>
        <v>1</v>
      </c>
      <c r="S1630" s="8">
        <f t="shared" si="119"/>
        <v>1</v>
      </c>
      <c r="T1630" s="8">
        <f t="shared" si="120"/>
        <v>3</v>
      </c>
    </row>
    <row r="1631" ht="13.8" customHeight="1" spans="1:20">
      <c r="A1631" s="13" t="s">
        <v>2</v>
      </c>
      <c r="B1631" s="14" t="s">
        <v>3</v>
      </c>
      <c r="C1631" s="15" t="s">
        <v>4</v>
      </c>
      <c r="D1631" s="15" t="s">
        <v>5</v>
      </c>
      <c r="E1631" s="16" t="s">
        <v>6</v>
      </c>
      <c r="F1631" s="17" t="s">
        <v>7</v>
      </c>
      <c r="G1631" s="18" t="s">
        <v>8</v>
      </c>
      <c r="Q1631" s="8">
        <f t="shared" si="117"/>
        <v>1</v>
      </c>
      <c r="R1631" s="8">
        <f t="shared" si="118"/>
        <v>1</v>
      </c>
      <c r="S1631" s="8">
        <f t="shared" si="119"/>
        <v>1</v>
      </c>
      <c r="T1631" s="8">
        <f t="shared" si="120"/>
        <v>3</v>
      </c>
    </row>
    <row r="1632" ht="13.8" customHeight="1" spans="1:20">
      <c r="A1632" s="59"/>
      <c r="B1632" s="60"/>
      <c r="C1632" s="61" t="s">
        <v>101</v>
      </c>
      <c r="D1632" s="55"/>
      <c r="E1632" s="56"/>
      <c r="F1632" s="62"/>
      <c r="G1632" s="63"/>
      <c r="Q1632" s="8">
        <f t="shared" si="117"/>
        <v>1</v>
      </c>
      <c r="R1632" s="8">
        <f t="shared" si="118"/>
        <v>1</v>
      </c>
      <c r="S1632" s="8">
        <f t="shared" si="119"/>
        <v>1</v>
      </c>
      <c r="T1632" s="8">
        <f t="shared" si="120"/>
        <v>3</v>
      </c>
    </row>
    <row r="1633" customHeight="1" spans="1:7">
      <c r="A1633" s="26"/>
      <c r="B1633" s="31"/>
      <c r="C1633" s="28"/>
      <c r="D1633" s="101"/>
      <c r="E1633" s="271"/>
      <c r="F1633" s="69"/>
      <c r="G1633" s="166"/>
    </row>
    <row r="1634" customHeight="1" spans="1:20">
      <c r="A1634" s="98"/>
      <c r="B1634" s="158"/>
      <c r="C1634" s="246" t="s">
        <v>988</v>
      </c>
      <c r="D1634" s="101"/>
      <c r="E1634" s="271"/>
      <c r="F1634" s="69"/>
      <c r="G1634" s="166"/>
      <c r="Q1634" s="8">
        <f t="shared" si="117"/>
        <v>1</v>
      </c>
      <c r="R1634" s="8">
        <f t="shared" si="118"/>
        <v>1</v>
      </c>
      <c r="S1634" s="8">
        <f t="shared" si="119"/>
        <v>1</v>
      </c>
      <c r="T1634" s="8">
        <f t="shared" si="120"/>
        <v>3</v>
      </c>
    </row>
    <row r="1635" customHeight="1" spans="1:20">
      <c r="A1635" s="98"/>
      <c r="B1635" s="158"/>
      <c r="C1635" s="100"/>
      <c r="D1635" s="101"/>
      <c r="E1635" s="271"/>
      <c r="F1635" s="69"/>
      <c r="G1635" s="166"/>
      <c r="Q1635" s="8">
        <f t="shared" si="117"/>
        <v>1</v>
      </c>
      <c r="R1635" s="8">
        <f t="shared" si="118"/>
        <v>1</v>
      </c>
      <c r="S1635" s="8">
        <f t="shared" si="119"/>
        <v>1</v>
      </c>
      <c r="T1635" s="8">
        <f t="shared" si="120"/>
        <v>3</v>
      </c>
    </row>
    <row r="1636" customHeight="1" spans="1:20">
      <c r="A1636" s="26">
        <v>8.4</v>
      </c>
      <c r="B1636" s="31" t="s">
        <v>989</v>
      </c>
      <c r="C1636" s="28" t="s">
        <v>910</v>
      </c>
      <c r="D1636" s="101"/>
      <c r="E1636" s="271"/>
      <c r="F1636" s="69"/>
      <c r="G1636" s="166"/>
      <c r="Q1636" s="8">
        <f t="shared" si="117"/>
        <v>1</v>
      </c>
      <c r="R1636" s="8">
        <f t="shared" si="118"/>
        <v>1</v>
      </c>
      <c r="S1636" s="8">
        <f t="shared" si="119"/>
        <v>1</v>
      </c>
      <c r="T1636" s="8">
        <f t="shared" si="120"/>
        <v>3</v>
      </c>
    </row>
    <row r="1637" customHeight="1" spans="1:20">
      <c r="A1637" s="268"/>
      <c r="B1637" s="85"/>
      <c r="C1637" s="272"/>
      <c r="D1637" s="101"/>
      <c r="E1637" s="271"/>
      <c r="F1637" s="69"/>
      <c r="G1637" s="166"/>
      <c r="Q1637" s="8">
        <f t="shared" si="117"/>
        <v>1</v>
      </c>
      <c r="R1637" s="8">
        <f t="shared" si="118"/>
        <v>1</v>
      </c>
      <c r="S1637" s="8">
        <f t="shared" si="119"/>
        <v>1</v>
      </c>
      <c r="T1637" s="8">
        <f t="shared" si="120"/>
        <v>3</v>
      </c>
    </row>
    <row r="1638" customHeight="1" spans="1:20">
      <c r="A1638" s="268" t="s">
        <v>84</v>
      </c>
      <c r="B1638" s="273">
        <v>8.2</v>
      </c>
      <c r="C1638" s="274" t="s">
        <v>990</v>
      </c>
      <c r="D1638" s="275"/>
      <c r="E1638" s="275"/>
      <c r="F1638" s="276"/>
      <c r="G1638" s="277"/>
      <c r="Q1638" s="8">
        <f t="shared" si="117"/>
        <v>1</v>
      </c>
      <c r="R1638" s="8">
        <f t="shared" si="118"/>
        <v>1</v>
      </c>
      <c r="S1638" s="8">
        <f t="shared" si="119"/>
        <v>1</v>
      </c>
      <c r="T1638" s="8">
        <f t="shared" si="120"/>
        <v>3</v>
      </c>
    </row>
    <row r="1639" customHeight="1" spans="1:20">
      <c r="A1639" s="19"/>
      <c r="B1639" s="278"/>
      <c r="C1639" s="279"/>
      <c r="D1639" s="275"/>
      <c r="E1639" s="275"/>
      <c r="F1639" s="276"/>
      <c r="G1639" s="277"/>
      <c r="Q1639" s="8">
        <f t="shared" si="117"/>
        <v>1</v>
      </c>
      <c r="R1639" s="8">
        <f t="shared" si="118"/>
        <v>1</v>
      </c>
      <c r="S1639" s="8">
        <f t="shared" si="119"/>
        <v>1</v>
      </c>
      <c r="T1639" s="8">
        <f t="shared" si="120"/>
        <v>3</v>
      </c>
    </row>
    <row r="1640" customHeight="1" spans="1:20">
      <c r="A1640" s="19" t="s">
        <v>991</v>
      </c>
      <c r="B1640" s="278" t="s">
        <v>315</v>
      </c>
      <c r="C1640" s="274" t="s">
        <v>992</v>
      </c>
      <c r="D1640" s="275"/>
      <c r="E1640" s="275"/>
      <c r="F1640" s="276"/>
      <c r="G1640" s="277"/>
      <c r="Q1640" s="8">
        <f t="shared" si="117"/>
        <v>1</v>
      </c>
      <c r="R1640" s="8">
        <f t="shared" si="118"/>
        <v>1</v>
      </c>
      <c r="S1640" s="8">
        <f t="shared" si="119"/>
        <v>1</v>
      </c>
      <c r="T1640" s="8">
        <f t="shared" si="120"/>
        <v>3</v>
      </c>
    </row>
    <row r="1641" customHeight="1" spans="1:20">
      <c r="A1641" s="19"/>
      <c r="B1641" s="278"/>
      <c r="C1641" s="280"/>
      <c r="D1641" s="275"/>
      <c r="E1641" s="275"/>
      <c r="F1641" s="276"/>
      <c r="G1641" s="277"/>
      <c r="Q1641" s="8">
        <f t="shared" si="117"/>
        <v>1</v>
      </c>
      <c r="R1641" s="8">
        <f t="shared" si="118"/>
        <v>1</v>
      </c>
      <c r="S1641" s="8">
        <f t="shared" si="119"/>
        <v>1</v>
      </c>
      <c r="T1641" s="8">
        <f t="shared" si="120"/>
        <v>3</v>
      </c>
    </row>
    <row r="1642" customHeight="1" spans="1:20">
      <c r="A1642" s="19" t="s">
        <v>993</v>
      </c>
      <c r="B1642" s="278"/>
      <c r="C1642" s="280" t="s">
        <v>994</v>
      </c>
      <c r="D1642" s="275"/>
      <c r="E1642" s="275"/>
      <c r="F1642" s="276"/>
      <c r="G1642" s="277"/>
      <c r="Q1642" s="8">
        <f t="shared" si="117"/>
        <v>1</v>
      </c>
      <c r="R1642" s="8">
        <f t="shared" si="118"/>
        <v>1</v>
      </c>
      <c r="S1642" s="8">
        <f t="shared" si="119"/>
        <v>1</v>
      </c>
      <c r="T1642" s="8">
        <f t="shared" si="120"/>
        <v>3</v>
      </c>
    </row>
    <row r="1643" customHeight="1" spans="1:20">
      <c r="A1643" s="19"/>
      <c r="B1643" s="278"/>
      <c r="C1643" s="280"/>
      <c r="D1643" s="275"/>
      <c r="E1643" s="275"/>
      <c r="F1643" s="276"/>
      <c r="G1643" s="277"/>
      <c r="Q1643" s="8">
        <f t="shared" si="117"/>
        <v>1</v>
      </c>
      <c r="R1643" s="8">
        <f t="shared" si="118"/>
        <v>1</v>
      </c>
      <c r="S1643" s="8">
        <f t="shared" si="119"/>
        <v>1</v>
      </c>
      <c r="T1643" s="8">
        <f t="shared" si="120"/>
        <v>3</v>
      </c>
    </row>
    <row r="1644" customHeight="1" spans="1:20">
      <c r="A1644" s="19" t="s">
        <v>995</v>
      </c>
      <c r="B1644" s="278"/>
      <c r="C1644" s="280" t="s">
        <v>996</v>
      </c>
      <c r="D1644" s="275" t="s">
        <v>997</v>
      </c>
      <c r="E1644" s="275">
        <v>10</v>
      </c>
      <c r="F1644" s="276"/>
      <c r="G1644" s="277"/>
      <c r="Q1644" s="8">
        <f t="shared" si="117"/>
        <v>1</v>
      </c>
      <c r="R1644" s="8">
        <f t="shared" si="118"/>
        <v>1</v>
      </c>
      <c r="S1644" s="8">
        <f t="shared" si="119"/>
        <v>1</v>
      </c>
      <c r="T1644" s="8">
        <f t="shared" si="120"/>
        <v>3</v>
      </c>
    </row>
    <row r="1645" customHeight="1" spans="1:20">
      <c r="A1645" s="19"/>
      <c r="B1645" s="278"/>
      <c r="C1645" s="280"/>
      <c r="D1645" s="275"/>
      <c r="E1645" s="275"/>
      <c r="F1645" s="276"/>
      <c r="G1645" s="277"/>
      <c r="Q1645" s="8">
        <f t="shared" si="117"/>
        <v>1</v>
      </c>
      <c r="R1645" s="8">
        <f t="shared" si="118"/>
        <v>1</v>
      </c>
      <c r="S1645" s="8">
        <f t="shared" si="119"/>
        <v>1</v>
      </c>
      <c r="T1645" s="8">
        <f t="shared" si="120"/>
        <v>3</v>
      </c>
    </row>
    <row r="1646" customHeight="1" spans="1:20">
      <c r="A1646" s="19" t="s">
        <v>998</v>
      </c>
      <c r="B1646" s="278"/>
      <c r="C1646" s="280" t="s">
        <v>999</v>
      </c>
      <c r="D1646" s="275" t="s">
        <v>997</v>
      </c>
      <c r="E1646" s="275">
        <v>38</v>
      </c>
      <c r="F1646" s="276"/>
      <c r="G1646" s="277"/>
      <c r="Q1646" s="8">
        <f t="shared" si="117"/>
        <v>1</v>
      </c>
      <c r="R1646" s="8">
        <f t="shared" si="118"/>
        <v>1</v>
      </c>
      <c r="S1646" s="8">
        <f t="shared" si="119"/>
        <v>1</v>
      </c>
      <c r="T1646" s="8">
        <f t="shared" si="120"/>
        <v>3</v>
      </c>
    </row>
    <row r="1647" customHeight="1" spans="1:20">
      <c r="A1647" s="19"/>
      <c r="B1647" s="278"/>
      <c r="C1647" s="280"/>
      <c r="D1647" s="275"/>
      <c r="E1647" s="275"/>
      <c r="F1647" s="276"/>
      <c r="G1647" s="277"/>
      <c r="Q1647" s="8">
        <f t="shared" si="117"/>
        <v>1</v>
      </c>
      <c r="R1647" s="8">
        <f t="shared" si="118"/>
        <v>1</v>
      </c>
      <c r="S1647" s="8">
        <f t="shared" si="119"/>
        <v>1</v>
      </c>
      <c r="T1647" s="8">
        <f t="shared" si="120"/>
        <v>3</v>
      </c>
    </row>
    <row r="1648" customHeight="1" spans="1:20">
      <c r="A1648" s="19" t="s">
        <v>1000</v>
      </c>
      <c r="B1648" s="278"/>
      <c r="C1648" s="280" t="s">
        <v>1001</v>
      </c>
      <c r="D1648" s="275" t="s">
        <v>997</v>
      </c>
      <c r="E1648" s="275">
        <v>39</v>
      </c>
      <c r="F1648" s="276"/>
      <c r="G1648" s="277"/>
      <c r="Q1648" s="8">
        <f t="shared" si="117"/>
        <v>1</v>
      </c>
      <c r="R1648" s="8">
        <f t="shared" si="118"/>
        <v>1</v>
      </c>
      <c r="S1648" s="8">
        <f t="shared" si="119"/>
        <v>1</v>
      </c>
      <c r="T1648" s="8">
        <f t="shared" si="120"/>
        <v>3</v>
      </c>
    </row>
    <row r="1649" customHeight="1" spans="1:20">
      <c r="A1649" s="19"/>
      <c r="B1649" s="273"/>
      <c r="C1649" s="274"/>
      <c r="D1649" s="275"/>
      <c r="E1649" s="275"/>
      <c r="F1649" s="276"/>
      <c r="G1649" s="277"/>
      <c r="Q1649" s="8">
        <f t="shared" si="117"/>
        <v>1</v>
      </c>
      <c r="R1649" s="8">
        <f t="shared" si="118"/>
        <v>1</v>
      </c>
      <c r="S1649" s="8">
        <f t="shared" si="119"/>
        <v>1</v>
      </c>
      <c r="T1649" s="8">
        <f t="shared" si="120"/>
        <v>3</v>
      </c>
    </row>
    <row r="1650" customHeight="1" spans="1:20">
      <c r="A1650" s="19" t="s">
        <v>1002</v>
      </c>
      <c r="B1650" s="278"/>
      <c r="C1650" s="280" t="s">
        <v>1003</v>
      </c>
      <c r="D1650" s="275"/>
      <c r="E1650" s="275"/>
      <c r="F1650" s="276"/>
      <c r="G1650" s="277"/>
      <c r="Q1650" s="8">
        <f t="shared" si="117"/>
        <v>1</v>
      </c>
      <c r="R1650" s="8">
        <f t="shared" si="118"/>
        <v>1</v>
      </c>
      <c r="S1650" s="8">
        <f t="shared" si="119"/>
        <v>1</v>
      </c>
      <c r="T1650" s="8">
        <f t="shared" si="120"/>
        <v>3</v>
      </c>
    </row>
    <row r="1651" customHeight="1" spans="1:20">
      <c r="A1651" s="19"/>
      <c r="B1651" s="278"/>
      <c r="C1651" s="280"/>
      <c r="D1651" s="275"/>
      <c r="E1651" s="275"/>
      <c r="F1651" s="276"/>
      <c r="G1651" s="277"/>
      <c r="Q1651" s="8">
        <f t="shared" si="117"/>
        <v>1</v>
      </c>
      <c r="R1651" s="8">
        <f t="shared" si="118"/>
        <v>1</v>
      </c>
      <c r="S1651" s="8">
        <f t="shared" si="119"/>
        <v>1</v>
      </c>
      <c r="T1651" s="8">
        <f t="shared" si="120"/>
        <v>3</v>
      </c>
    </row>
    <row r="1652" customHeight="1" spans="1:20">
      <c r="A1652" s="19" t="s">
        <v>1004</v>
      </c>
      <c r="B1652" s="278"/>
      <c r="C1652" s="280" t="s">
        <v>996</v>
      </c>
      <c r="D1652" s="275" t="s">
        <v>997</v>
      </c>
      <c r="E1652" s="275">
        <v>110</v>
      </c>
      <c r="F1652" s="276"/>
      <c r="G1652" s="277"/>
      <c r="Q1652" s="8">
        <f t="shared" si="117"/>
        <v>1</v>
      </c>
      <c r="R1652" s="8">
        <f t="shared" si="118"/>
        <v>1</v>
      </c>
      <c r="S1652" s="8">
        <f t="shared" si="119"/>
        <v>1</v>
      </c>
      <c r="T1652" s="8">
        <f t="shared" si="120"/>
        <v>3</v>
      </c>
    </row>
    <row r="1653" customHeight="1" spans="1:20">
      <c r="A1653" s="19"/>
      <c r="B1653" s="278"/>
      <c r="C1653" s="280"/>
      <c r="D1653" s="275"/>
      <c r="E1653" s="275"/>
      <c r="F1653" s="276"/>
      <c r="G1653" s="277"/>
      <c r="Q1653" s="8">
        <f t="shared" si="117"/>
        <v>1</v>
      </c>
      <c r="R1653" s="8">
        <f t="shared" si="118"/>
        <v>1</v>
      </c>
      <c r="S1653" s="8">
        <f t="shared" si="119"/>
        <v>1</v>
      </c>
      <c r="T1653" s="8">
        <f t="shared" si="120"/>
        <v>3</v>
      </c>
    </row>
    <row r="1654" customHeight="1" spans="1:20">
      <c r="A1654" s="19" t="s">
        <v>1005</v>
      </c>
      <c r="B1654" s="278"/>
      <c r="C1654" s="280" t="s">
        <v>999</v>
      </c>
      <c r="D1654" s="275" t="s">
        <v>997</v>
      </c>
      <c r="E1654" s="275">
        <v>110</v>
      </c>
      <c r="F1654" s="276"/>
      <c r="G1654" s="277"/>
      <c r="Q1654" s="8">
        <f t="shared" si="117"/>
        <v>1</v>
      </c>
      <c r="R1654" s="8">
        <f t="shared" si="118"/>
        <v>1</v>
      </c>
      <c r="S1654" s="8">
        <f t="shared" si="119"/>
        <v>1</v>
      </c>
      <c r="T1654" s="8">
        <f t="shared" si="120"/>
        <v>3</v>
      </c>
    </row>
    <row r="1655" customHeight="1" spans="1:20">
      <c r="A1655" s="19"/>
      <c r="B1655" s="278"/>
      <c r="C1655" s="280"/>
      <c r="D1655" s="275"/>
      <c r="E1655" s="275"/>
      <c r="F1655" s="276"/>
      <c r="G1655" s="277"/>
      <c r="Q1655" s="8">
        <f t="shared" si="117"/>
        <v>1</v>
      </c>
      <c r="R1655" s="8">
        <f t="shared" si="118"/>
        <v>1</v>
      </c>
      <c r="S1655" s="8">
        <f t="shared" si="119"/>
        <v>1</v>
      </c>
      <c r="T1655" s="8">
        <f t="shared" si="120"/>
        <v>3</v>
      </c>
    </row>
    <row r="1656" customHeight="1" spans="1:20">
      <c r="A1656" s="19" t="s">
        <v>1006</v>
      </c>
      <c r="B1656" s="278"/>
      <c r="C1656" s="280" t="s">
        <v>1001</v>
      </c>
      <c r="D1656" s="275" t="s">
        <v>997</v>
      </c>
      <c r="E1656" s="275">
        <v>128</v>
      </c>
      <c r="F1656" s="276"/>
      <c r="G1656" s="277"/>
      <c r="Q1656" s="8">
        <f t="shared" si="117"/>
        <v>1</v>
      </c>
      <c r="R1656" s="8">
        <f t="shared" si="118"/>
        <v>1</v>
      </c>
      <c r="S1656" s="8">
        <f t="shared" si="119"/>
        <v>1</v>
      </c>
      <c r="T1656" s="8">
        <f t="shared" si="120"/>
        <v>3</v>
      </c>
    </row>
    <row r="1657" customHeight="1" spans="1:20">
      <c r="A1657" s="19"/>
      <c r="B1657" s="278"/>
      <c r="C1657" s="280"/>
      <c r="D1657" s="275"/>
      <c r="E1657" s="275"/>
      <c r="F1657" s="276"/>
      <c r="G1657" s="277"/>
      <c r="Q1657" s="8">
        <f t="shared" si="117"/>
        <v>1</v>
      </c>
      <c r="R1657" s="8">
        <f t="shared" si="118"/>
        <v>1</v>
      </c>
      <c r="S1657" s="8">
        <f t="shared" si="119"/>
        <v>1</v>
      </c>
      <c r="T1657" s="8">
        <f t="shared" si="120"/>
        <v>3</v>
      </c>
    </row>
    <row r="1658" customHeight="1" spans="1:20">
      <c r="A1658" s="19" t="s">
        <v>1007</v>
      </c>
      <c r="B1658" s="278" t="s">
        <v>1008</v>
      </c>
      <c r="C1658" s="280" t="s">
        <v>1009</v>
      </c>
      <c r="D1658" s="275"/>
      <c r="E1658" s="275"/>
      <c r="F1658" s="276"/>
      <c r="G1658" s="277"/>
      <c r="Q1658" s="8">
        <f t="shared" si="117"/>
        <v>1</v>
      </c>
      <c r="R1658" s="8">
        <f t="shared" si="118"/>
        <v>1</v>
      </c>
      <c r="S1658" s="8">
        <f t="shared" si="119"/>
        <v>1</v>
      </c>
      <c r="T1658" s="8">
        <f t="shared" si="120"/>
        <v>3</v>
      </c>
    </row>
    <row r="1659" customHeight="1" spans="1:20">
      <c r="A1659" s="19"/>
      <c r="B1659" s="278"/>
      <c r="C1659" s="280"/>
      <c r="D1659" s="275"/>
      <c r="E1659" s="275"/>
      <c r="F1659" s="276"/>
      <c r="G1659" s="277"/>
      <c r="Q1659" s="8">
        <f t="shared" si="117"/>
        <v>1</v>
      </c>
      <c r="R1659" s="8">
        <f t="shared" si="118"/>
        <v>1</v>
      </c>
      <c r="S1659" s="8">
        <f t="shared" si="119"/>
        <v>1</v>
      </c>
      <c r="T1659" s="8">
        <f t="shared" si="120"/>
        <v>3</v>
      </c>
    </row>
    <row r="1660" customHeight="1" spans="1:20">
      <c r="A1660" s="19" t="s">
        <v>1010</v>
      </c>
      <c r="B1660" s="278"/>
      <c r="C1660" s="280" t="s">
        <v>996</v>
      </c>
      <c r="D1660" s="275" t="s">
        <v>997</v>
      </c>
      <c r="E1660" s="275">
        <v>33</v>
      </c>
      <c r="F1660" s="276"/>
      <c r="G1660" s="277"/>
      <c r="Q1660" s="8">
        <f t="shared" si="117"/>
        <v>1</v>
      </c>
      <c r="R1660" s="8">
        <f t="shared" si="118"/>
        <v>1</v>
      </c>
      <c r="S1660" s="8">
        <f t="shared" si="119"/>
        <v>1</v>
      </c>
      <c r="T1660" s="8">
        <f t="shared" si="120"/>
        <v>3</v>
      </c>
    </row>
    <row r="1661" customHeight="1" spans="1:20">
      <c r="A1661" s="19"/>
      <c r="B1661" s="278"/>
      <c r="C1661" s="280"/>
      <c r="D1661" s="275"/>
      <c r="E1661" s="275"/>
      <c r="F1661" s="276"/>
      <c r="G1661" s="277"/>
      <c r="Q1661" s="8">
        <f t="shared" si="117"/>
        <v>1</v>
      </c>
      <c r="R1661" s="8">
        <f t="shared" si="118"/>
        <v>1</v>
      </c>
      <c r="S1661" s="8">
        <f t="shared" si="119"/>
        <v>1</v>
      </c>
      <c r="T1661" s="8">
        <f t="shared" si="120"/>
        <v>3</v>
      </c>
    </row>
    <row r="1662" customHeight="1" spans="1:20">
      <c r="A1662" s="19" t="s">
        <v>1011</v>
      </c>
      <c r="B1662" s="278"/>
      <c r="C1662" s="280" t="s">
        <v>999</v>
      </c>
      <c r="D1662" s="275" t="s">
        <v>997</v>
      </c>
      <c r="E1662" s="275">
        <f>90</f>
        <v>90</v>
      </c>
      <c r="F1662" s="276"/>
      <c r="G1662" s="277"/>
      <c r="Q1662" s="8">
        <f t="shared" si="117"/>
        <v>1</v>
      </c>
      <c r="R1662" s="8">
        <f t="shared" si="118"/>
        <v>1</v>
      </c>
      <c r="S1662" s="8">
        <f t="shared" si="119"/>
        <v>1</v>
      </c>
      <c r="T1662" s="8">
        <f t="shared" si="120"/>
        <v>3</v>
      </c>
    </row>
    <row r="1663" customHeight="1" spans="1:20">
      <c r="A1663" s="19"/>
      <c r="B1663" s="278"/>
      <c r="C1663" s="280"/>
      <c r="D1663" s="275"/>
      <c r="E1663" s="275"/>
      <c r="F1663" s="276"/>
      <c r="G1663" s="277"/>
      <c r="Q1663" s="8">
        <f t="shared" si="117"/>
        <v>1</v>
      </c>
      <c r="R1663" s="8">
        <f t="shared" si="118"/>
        <v>1</v>
      </c>
      <c r="S1663" s="8">
        <f t="shared" si="119"/>
        <v>1</v>
      </c>
      <c r="T1663" s="8">
        <f t="shared" si="120"/>
        <v>3</v>
      </c>
    </row>
    <row r="1664" customHeight="1" spans="1:20">
      <c r="A1664" s="19" t="s">
        <v>1012</v>
      </c>
      <c r="B1664" s="278"/>
      <c r="C1664" s="280" t="s">
        <v>1001</v>
      </c>
      <c r="D1664" s="275" t="s">
        <v>997</v>
      </c>
      <c r="E1664" s="275">
        <v>21</v>
      </c>
      <c r="F1664" s="276"/>
      <c r="G1664" s="277"/>
      <c r="Q1664" s="8">
        <f t="shared" ref="Q1664:Q1728" si="121">IF(K1664="No comment",0,1)</f>
        <v>1</v>
      </c>
      <c r="R1664" s="8">
        <f t="shared" ref="R1664:R1728" si="122">IF(L1664="No comment",0,1)</f>
        <v>1</v>
      </c>
      <c r="S1664" s="8">
        <f t="shared" ref="S1664:S1728" si="123">IF(M1664="No comment",0,1)</f>
        <v>1</v>
      </c>
      <c r="T1664" s="8">
        <f t="shared" ref="T1664:T1728" si="124">SUM(N1664:S1664)</f>
        <v>3</v>
      </c>
    </row>
    <row r="1665" customHeight="1" spans="1:20">
      <c r="A1665" s="19"/>
      <c r="B1665" s="278"/>
      <c r="C1665" s="280"/>
      <c r="D1665" s="275"/>
      <c r="E1665" s="275"/>
      <c r="F1665" s="276"/>
      <c r="G1665" s="277"/>
      <c r="Q1665" s="8">
        <f t="shared" si="121"/>
        <v>1</v>
      </c>
      <c r="R1665" s="8">
        <f t="shared" si="122"/>
        <v>1</v>
      </c>
      <c r="S1665" s="8">
        <f t="shared" si="123"/>
        <v>1</v>
      </c>
      <c r="T1665" s="8">
        <f t="shared" si="124"/>
        <v>3</v>
      </c>
    </row>
    <row r="1666" customHeight="1" spans="1:20">
      <c r="A1666" s="19" t="s">
        <v>1013</v>
      </c>
      <c r="B1666" s="278" t="s">
        <v>1014</v>
      </c>
      <c r="C1666" s="280" t="s">
        <v>1015</v>
      </c>
      <c r="D1666" s="275"/>
      <c r="E1666" s="275"/>
      <c r="F1666" s="276"/>
      <c r="G1666" s="277"/>
      <c r="Q1666" s="8">
        <f t="shared" si="121"/>
        <v>1</v>
      </c>
      <c r="R1666" s="8">
        <f t="shared" si="122"/>
        <v>1</v>
      </c>
      <c r="S1666" s="8">
        <f t="shared" si="123"/>
        <v>1</v>
      </c>
      <c r="T1666" s="8">
        <f t="shared" si="124"/>
        <v>3</v>
      </c>
    </row>
    <row r="1667" customHeight="1" spans="1:20">
      <c r="A1667" s="19"/>
      <c r="B1667" s="278"/>
      <c r="C1667" s="280"/>
      <c r="D1667" s="275"/>
      <c r="E1667" s="275"/>
      <c r="F1667" s="276"/>
      <c r="G1667" s="277"/>
      <c r="Q1667" s="8">
        <f t="shared" si="121"/>
        <v>1</v>
      </c>
      <c r="R1667" s="8">
        <f t="shared" si="122"/>
        <v>1</v>
      </c>
      <c r="S1667" s="8">
        <f t="shared" si="123"/>
        <v>1</v>
      </c>
      <c r="T1667" s="8">
        <f t="shared" si="124"/>
        <v>3</v>
      </c>
    </row>
    <row r="1668" ht="26.4" customHeight="1" spans="1:20">
      <c r="A1668" s="19" t="s">
        <v>1016</v>
      </c>
      <c r="B1668" s="278"/>
      <c r="C1668" s="280" t="s">
        <v>1017</v>
      </c>
      <c r="D1668" s="275"/>
      <c r="E1668" s="275"/>
      <c r="F1668" s="276"/>
      <c r="G1668" s="277"/>
      <c r="Q1668" s="8">
        <f t="shared" si="121"/>
        <v>1</v>
      </c>
      <c r="R1668" s="8">
        <f t="shared" si="122"/>
        <v>1</v>
      </c>
      <c r="S1668" s="8">
        <f t="shared" si="123"/>
        <v>1</v>
      </c>
      <c r="T1668" s="8">
        <f t="shared" si="124"/>
        <v>3</v>
      </c>
    </row>
    <row r="1669" customHeight="1" spans="1:20">
      <c r="A1669" s="19"/>
      <c r="B1669" s="278"/>
      <c r="C1669" s="280"/>
      <c r="D1669" s="275"/>
      <c r="E1669" s="275"/>
      <c r="F1669" s="276"/>
      <c r="G1669" s="277"/>
      <c r="Q1669" s="8">
        <f t="shared" si="121"/>
        <v>1</v>
      </c>
      <c r="R1669" s="8">
        <f t="shared" si="122"/>
        <v>1</v>
      </c>
      <c r="S1669" s="8">
        <f t="shared" si="123"/>
        <v>1</v>
      </c>
      <c r="T1669" s="8">
        <f t="shared" si="124"/>
        <v>3</v>
      </c>
    </row>
    <row r="1670" customHeight="1" spans="1:20">
      <c r="A1670" s="19" t="s">
        <v>1018</v>
      </c>
      <c r="B1670" s="278"/>
      <c r="C1670" s="280" t="s">
        <v>1019</v>
      </c>
      <c r="D1670" s="275" t="s">
        <v>319</v>
      </c>
      <c r="E1670" s="275">
        <v>2</v>
      </c>
      <c r="F1670" s="276"/>
      <c r="G1670" s="277"/>
      <c r="Q1670" s="8">
        <f t="shared" si="121"/>
        <v>1</v>
      </c>
      <c r="R1670" s="8">
        <f t="shared" si="122"/>
        <v>1</v>
      </c>
      <c r="S1670" s="8">
        <f t="shared" si="123"/>
        <v>1</v>
      </c>
      <c r="T1670" s="8">
        <f t="shared" si="124"/>
        <v>3</v>
      </c>
    </row>
    <row r="1671" customHeight="1" spans="1:20">
      <c r="A1671" s="19"/>
      <c r="B1671" s="278"/>
      <c r="C1671" s="280"/>
      <c r="D1671" s="275"/>
      <c r="E1671" s="275"/>
      <c r="F1671" s="276"/>
      <c r="G1671" s="277"/>
      <c r="Q1671" s="8">
        <f t="shared" si="121"/>
        <v>1</v>
      </c>
      <c r="R1671" s="8">
        <f t="shared" si="122"/>
        <v>1</v>
      </c>
      <c r="S1671" s="8">
        <f t="shared" si="123"/>
        <v>1</v>
      </c>
      <c r="T1671" s="8">
        <f t="shared" si="124"/>
        <v>3</v>
      </c>
    </row>
    <row r="1672" customHeight="1" spans="1:20">
      <c r="A1672" s="19" t="s">
        <v>1020</v>
      </c>
      <c r="B1672" s="278"/>
      <c r="C1672" s="280" t="s">
        <v>1021</v>
      </c>
      <c r="D1672" s="275" t="s">
        <v>319</v>
      </c>
      <c r="E1672" s="275">
        <v>6</v>
      </c>
      <c r="F1672" s="276"/>
      <c r="G1672" s="277"/>
      <c r="Q1672" s="8">
        <f t="shared" si="121"/>
        <v>1</v>
      </c>
      <c r="R1672" s="8">
        <f t="shared" si="122"/>
        <v>1</v>
      </c>
      <c r="S1672" s="8">
        <f t="shared" si="123"/>
        <v>1</v>
      </c>
      <c r="T1672" s="8">
        <f t="shared" si="124"/>
        <v>3</v>
      </c>
    </row>
    <row r="1673" customHeight="1" spans="1:20">
      <c r="A1673" s="19"/>
      <c r="B1673" s="278"/>
      <c r="C1673" s="280"/>
      <c r="D1673" s="275"/>
      <c r="E1673" s="275"/>
      <c r="F1673" s="276"/>
      <c r="G1673" s="277"/>
      <c r="Q1673" s="8">
        <f t="shared" si="121"/>
        <v>1</v>
      </c>
      <c r="R1673" s="8">
        <f t="shared" si="122"/>
        <v>1</v>
      </c>
      <c r="S1673" s="8">
        <f t="shared" si="123"/>
        <v>1</v>
      </c>
      <c r="T1673" s="8">
        <f t="shared" si="124"/>
        <v>3</v>
      </c>
    </row>
    <row r="1674" customHeight="1" spans="1:20">
      <c r="A1674" s="19" t="s">
        <v>1022</v>
      </c>
      <c r="B1674" s="278"/>
      <c r="C1674" s="280" t="s">
        <v>1023</v>
      </c>
      <c r="D1674" s="275" t="s">
        <v>319</v>
      </c>
      <c r="E1674" s="275">
        <v>16</v>
      </c>
      <c r="F1674" s="276"/>
      <c r="G1674" s="277"/>
      <c r="Q1674" s="8">
        <f t="shared" si="121"/>
        <v>1</v>
      </c>
      <c r="R1674" s="8">
        <f t="shared" si="122"/>
        <v>1</v>
      </c>
      <c r="S1674" s="8">
        <f t="shared" si="123"/>
        <v>1</v>
      </c>
      <c r="T1674" s="8">
        <f t="shared" si="124"/>
        <v>3</v>
      </c>
    </row>
    <row r="1675" customHeight="1" spans="1:20">
      <c r="A1675" s="19"/>
      <c r="B1675" s="278"/>
      <c r="C1675" s="280"/>
      <c r="D1675" s="275"/>
      <c r="E1675" s="275"/>
      <c r="F1675" s="276"/>
      <c r="G1675" s="277"/>
      <c r="Q1675" s="8">
        <f t="shared" si="121"/>
        <v>1</v>
      </c>
      <c r="R1675" s="8">
        <f t="shared" si="122"/>
        <v>1</v>
      </c>
      <c r="S1675" s="8">
        <f t="shared" si="123"/>
        <v>1</v>
      </c>
      <c r="T1675" s="8">
        <f t="shared" si="124"/>
        <v>3</v>
      </c>
    </row>
    <row r="1676" customHeight="1" spans="1:20">
      <c r="A1676" s="19" t="s">
        <v>86</v>
      </c>
      <c r="B1676" s="273">
        <v>8.3</v>
      </c>
      <c r="C1676" s="274" t="s">
        <v>1024</v>
      </c>
      <c r="D1676" s="275"/>
      <c r="E1676" s="275"/>
      <c r="F1676" s="276"/>
      <c r="G1676" s="277"/>
      <c r="Q1676" s="8">
        <f t="shared" si="121"/>
        <v>1</v>
      </c>
      <c r="R1676" s="8">
        <f t="shared" si="122"/>
        <v>1</v>
      </c>
      <c r="S1676" s="8">
        <f t="shared" si="123"/>
        <v>1</v>
      </c>
      <c r="T1676" s="8">
        <f t="shared" si="124"/>
        <v>3</v>
      </c>
    </row>
    <row r="1677" customHeight="1" spans="1:20">
      <c r="A1677" s="19"/>
      <c r="B1677" s="278"/>
      <c r="C1677" s="280"/>
      <c r="D1677" s="275"/>
      <c r="E1677" s="275"/>
      <c r="F1677" s="276"/>
      <c r="G1677" s="277"/>
      <c r="Q1677" s="8">
        <f t="shared" si="121"/>
        <v>1</v>
      </c>
      <c r="R1677" s="8">
        <f t="shared" si="122"/>
        <v>1</v>
      </c>
      <c r="S1677" s="8">
        <f t="shared" si="123"/>
        <v>1</v>
      </c>
      <c r="T1677" s="8">
        <f t="shared" si="124"/>
        <v>3</v>
      </c>
    </row>
    <row r="1678" customHeight="1" spans="1:20">
      <c r="A1678" s="19" t="s">
        <v>1025</v>
      </c>
      <c r="B1678" s="273" t="s">
        <v>14</v>
      </c>
      <c r="C1678" s="280" t="s">
        <v>1026</v>
      </c>
      <c r="D1678" s="275"/>
      <c r="E1678" s="275"/>
      <c r="F1678" s="276"/>
      <c r="G1678" s="277"/>
      <c r="Q1678" s="8">
        <f t="shared" si="121"/>
        <v>1</v>
      </c>
      <c r="R1678" s="8">
        <f t="shared" si="122"/>
        <v>1</v>
      </c>
      <c r="S1678" s="8">
        <f t="shared" si="123"/>
        <v>1</v>
      </c>
      <c r="T1678" s="8">
        <f t="shared" si="124"/>
        <v>3</v>
      </c>
    </row>
    <row r="1679" customHeight="1" spans="1:20">
      <c r="A1679" s="19"/>
      <c r="B1679" s="278"/>
      <c r="C1679" s="280"/>
      <c r="D1679" s="275"/>
      <c r="E1679" s="275"/>
      <c r="F1679" s="276"/>
      <c r="G1679" s="277"/>
      <c r="Q1679" s="8">
        <f t="shared" si="121"/>
        <v>1</v>
      </c>
      <c r="R1679" s="8">
        <f t="shared" si="122"/>
        <v>1</v>
      </c>
      <c r="S1679" s="8">
        <f t="shared" si="123"/>
        <v>1</v>
      </c>
      <c r="T1679" s="8">
        <f t="shared" si="124"/>
        <v>3</v>
      </c>
    </row>
    <row r="1680" customHeight="1" spans="1:20">
      <c r="A1680" s="19" t="s">
        <v>1027</v>
      </c>
      <c r="B1680" s="278"/>
      <c r="C1680" s="280" t="s">
        <v>1028</v>
      </c>
      <c r="D1680" s="275" t="s">
        <v>1029</v>
      </c>
      <c r="E1680" s="275">
        <v>6679</v>
      </c>
      <c r="F1680" s="281"/>
      <c r="G1680" s="277"/>
      <c r="Q1680" s="8">
        <f t="shared" si="121"/>
        <v>1</v>
      </c>
      <c r="R1680" s="8">
        <f t="shared" si="122"/>
        <v>1</v>
      </c>
      <c r="S1680" s="8">
        <f t="shared" si="123"/>
        <v>1</v>
      </c>
      <c r="T1680" s="8">
        <f t="shared" si="124"/>
        <v>3</v>
      </c>
    </row>
    <row r="1681" customHeight="1" spans="1:20">
      <c r="A1681" s="19"/>
      <c r="B1681" s="278"/>
      <c r="C1681" s="280"/>
      <c r="D1681" s="275"/>
      <c r="E1681" s="275"/>
      <c r="F1681" s="281"/>
      <c r="G1681" s="277"/>
      <c r="Q1681" s="8">
        <f t="shared" si="121"/>
        <v>1</v>
      </c>
      <c r="R1681" s="8">
        <f t="shared" si="122"/>
        <v>1</v>
      </c>
      <c r="S1681" s="8">
        <f t="shared" si="123"/>
        <v>1</v>
      </c>
      <c r="T1681" s="8">
        <f t="shared" si="124"/>
        <v>3</v>
      </c>
    </row>
    <row r="1682" customHeight="1" spans="1:20">
      <c r="A1682" s="19" t="s">
        <v>1030</v>
      </c>
      <c r="B1682" s="278"/>
      <c r="C1682" s="280" t="s">
        <v>1031</v>
      </c>
      <c r="D1682" s="275" t="s">
        <v>1029</v>
      </c>
      <c r="E1682" s="275">
        <f>ROUNDUP(0.085*11*7850*6,-1)</f>
        <v>44040</v>
      </c>
      <c r="F1682" s="281"/>
      <c r="G1682" s="277"/>
      <c r="Q1682" s="8">
        <f t="shared" si="121"/>
        <v>1</v>
      </c>
      <c r="R1682" s="8">
        <f t="shared" si="122"/>
        <v>1</v>
      </c>
      <c r="S1682" s="8">
        <f t="shared" si="123"/>
        <v>1</v>
      </c>
      <c r="T1682" s="8">
        <f t="shared" si="124"/>
        <v>3</v>
      </c>
    </row>
    <row r="1683" customHeight="1" spans="1:20">
      <c r="A1683" s="19"/>
      <c r="B1683" s="278"/>
      <c r="C1683" s="280"/>
      <c r="D1683" s="275"/>
      <c r="E1683" s="275"/>
      <c r="F1683" s="281"/>
      <c r="G1683" s="277"/>
      <c r="Q1683" s="8">
        <f t="shared" si="121"/>
        <v>1</v>
      </c>
      <c r="R1683" s="8">
        <f t="shared" si="122"/>
        <v>1</v>
      </c>
      <c r="S1683" s="8">
        <f t="shared" si="123"/>
        <v>1</v>
      </c>
      <c r="T1683" s="8">
        <f t="shared" si="124"/>
        <v>3</v>
      </c>
    </row>
    <row r="1684" customHeight="1" spans="1:20">
      <c r="A1684" s="19" t="s">
        <v>1032</v>
      </c>
      <c r="B1684" s="278"/>
      <c r="C1684" s="280" t="s">
        <v>1033</v>
      </c>
      <c r="D1684" s="275" t="s">
        <v>1029</v>
      </c>
      <c r="E1684" s="275">
        <f>6556*2</f>
        <v>13112</v>
      </c>
      <c r="F1684" s="281"/>
      <c r="G1684" s="277"/>
      <c r="Q1684" s="8">
        <f t="shared" si="121"/>
        <v>1</v>
      </c>
      <c r="R1684" s="8">
        <f t="shared" si="122"/>
        <v>1</v>
      </c>
      <c r="S1684" s="8">
        <f t="shared" si="123"/>
        <v>1</v>
      </c>
      <c r="T1684" s="8">
        <f t="shared" si="124"/>
        <v>3</v>
      </c>
    </row>
    <row r="1685" customHeight="1" spans="1:20">
      <c r="A1685" s="19"/>
      <c r="B1685" s="85"/>
      <c r="C1685" s="211"/>
      <c r="D1685" s="275"/>
      <c r="E1685" s="122"/>
      <c r="F1685" s="281"/>
      <c r="G1685" s="277"/>
      <c r="Q1685" s="8">
        <f t="shared" si="121"/>
        <v>1</v>
      </c>
      <c r="R1685" s="8">
        <f t="shared" si="122"/>
        <v>1</v>
      </c>
      <c r="S1685" s="8">
        <f t="shared" si="123"/>
        <v>1</v>
      </c>
      <c r="T1685" s="8">
        <f t="shared" si="124"/>
        <v>3</v>
      </c>
    </row>
    <row r="1686" customHeight="1" spans="1:20">
      <c r="A1686" s="19" t="s">
        <v>1034</v>
      </c>
      <c r="B1686" s="278"/>
      <c r="C1686" s="280" t="s">
        <v>1035</v>
      </c>
      <c r="D1686" s="275" t="s">
        <v>1029</v>
      </c>
      <c r="E1686" s="275">
        <f>6556*1</f>
        <v>6556</v>
      </c>
      <c r="F1686" s="281"/>
      <c r="G1686" s="277"/>
      <c r="Q1686" s="8">
        <f t="shared" si="121"/>
        <v>1</v>
      </c>
      <c r="R1686" s="8">
        <f t="shared" si="122"/>
        <v>1</v>
      </c>
      <c r="S1686" s="8">
        <f t="shared" si="123"/>
        <v>1</v>
      </c>
      <c r="T1686" s="8">
        <f t="shared" si="124"/>
        <v>3</v>
      </c>
    </row>
    <row r="1687" customHeight="1" spans="1:20">
      <c r="A1687" s="19"/>
      <c r="B1687" s="85"/>
      <c r="C1687" s="211"/>
      <c r="D1687" s="275"/>
      <c r="E1687" s="122"/>
      <c r="F1687" s="276"/>
      <c r="G1687" s="277"/>
      <c r="Q1687" s="8">
        <f t="shared" si="121"/>
        <v>1</v>
      </c>
      <c r="R1687" s="8">
        <f t="shared" si="122"/>
        <v>1</v>
      </c>
      <c r="S1687" s="8">
        <f t="shared" si="123"/>
        <v>1</v>
      </c>
      <c r="T1687" s="8">
        <f t="shared" si="124"/>
        <v>3</v>
      </c>
    </row>
    <row r="1688" customHeight="1" spans="1:20">
      <c r="A1688" s="19" t="s">
        <v>1036</v>
      </c>
      <c r="B1688" s="273" t="s">
        <v>18</v>
      </c>
      <c r="C1688" s="280" t="s">
        <v>1037</v>
      </c>
      <c r="D1688" s="275"/>
      <c r="E1688" s="275"/>
      <c r="F1688" s="276"/>
      <c r="G1688" s="277"/>
      <c r="Q1688" s="8">
        <f t="shared" si="121"/>
        <v>1</v>
      </c>
      <c r="R1688" s="8">
        <f t="shared" si="122"/>
        <v>1</v>
      </c>
      <c r="S1688" s="8">
        <f t="shared" si="123"/>
        <v>1</v>
      </c>
      <c r="T1688" s="8">
        <f t="shared" si="124"/>
        <v>3</v>
      </c>
    </row>
    <row r="1689" customHeight="1" spans="1:20">
      <c r="A1689" s="19"/>
      <c r="B1689" s="278"/>
      <c r="C1689" s="280"/>
      <c r="D1689" s="275"/>
      <c r="E1689" s="275"/>
      <c r="F1689" s="276"/>
      <c r="G1689" s="277"/>
      <c r="Q1689" s="8">
        <f t="shared" si="121"/>
        <v>1</v>
      </c>
      <c r="R1689" s="8">
        <f t="shared" si="122"/>
        <v>1</v>
      </c>
      <c r="S1689" s="8">
        <f t="shared" si="123"/>
        <v>1</v>
      </c>
      <c r="T1689" s="8">
        <f t="shared" si="124"/>
        <v>3</v>
      </c>
    </row>
    <row r="1690" customHeight="1" spans="1:20">
      <c r="A1690" s="19" t="s">
        <v>1038</v>
      </c>
      <c r="B1690" s="278"/>
      <c r="C1690" s="280" t="s">
        <v>1028</v>
      </c>
      <c r="D1690" s="275" t="s">
        <v>997</v>
      </c>
      <c r="E1690" s="275">
        <v>20</v>
      </c>
      <c r="F1690" s="276"/>
      <c r="G1690" s="277"/>
      <c r="Q1690" s="8">
        <f t="shared" si="121"/>
        <v>1</v>
      </c>
      <c r="R1690" s="8">
        <f t="shared" si="122"/>
        <v>1</v>
      </c>
      <c r="S1690" s="8">
        <f t="shared" si="123"/>
        <v>1</v>
      </c>
      <c r="T1690" s="8">
        <f t="shared" si="124"/>
        <v>3</v>
      </c>
    </row>
    <row r="1691" customHeight="1" spans="1:20">
      <c r="A1691" s="19"/>
      <c r="B1691" s="278"/>
      <c r="C1691" s="280"/>
      <c r="D1691" s="275"/>
      <c r="E1691" s="275"/>
      <c r="F1691" s="276"/>
      <c r="G1691" s="277"/>
      <c r="Q1691" s="8">
        <f t="shared" si="121"/>
        <v>1</v>
      </c>
      <c r="R1691" s="8">
        <f t="shared" si="122"/>
        <v>1</v>
      </c>
      <c r="S1691" s="8">
        <f t="shared" si="123"/>
        <v>1</v>
      </c>
      <c r="T1691" s="8">
        <f t="shared" si="124"/>
        <v>3</v>
      </c>
    </row>
    <row r="1692" customHeight="1" spans="1:20">
      <c r="A1692" s="19" t="s">
        <v>1039</v>
      </c>
      <c r="B1692" s="278"/>
      <c r="C1692" s="280" t="s">
        <v>1031</v>
      </c>
      <c r="D1692" s="275" t="s">
        <v>997</v>
      </c>
      <c r="E1692" s="275">
        <v>80</v>
      </c>
      <c r="F1692" s="276"/>
      <c r="G1692" s="277"/>
      <c r="Q1692" s="8">
        <f t="shared" si="121"/>
        <v>1</v>
      </c>
      <c r="R1692" s="8">
        <f t="shared" si="122"/>
        <v>1</v>
      </c>
      <c r="S1692" s="8">
        <f t="shared" si="123"/>
        <v>1</v>
      </c>
      <c r="T1692" s="8">
        <f t="shared" si="124"/>
        <v>3</v>
      </c>
    </row>
    <row r="1693" customHeight="1" spans="1:20">
      <c r="A1693" s="19"/>
      <c r="B1693" s="278"/>
      <c r="C1693" s="280"/>
      <c r="D1693" s="275"/>
      <c r="E1693" s="275"/>
      <c r="F1693" s="276"/>
      <c r="G1693" s="277"/>
      <c r="Q1693" s="8">
        <f t="shared" si="121"/>
        <v>1</v>
      </c>
      <c r="R1693" s="8">
        <f t="shared" si="122"/>
        <v>1</v>
      </c>
      <c r="S1693" s="8">
        <f t="shared" si="123"/>
        <v>1</v>
      </c>
      <c r="T1693" s="8">
        <f t="shared" si="124"/>
        <v>3</v>
      </c>
    </row>
    <row r="1694" customHeight="1" spans="1:20">
      <c r="A1694" s="19" t="s">
        <v>1040</v>
      </c>
      <c r="B1694" s="278"/>
      <c r="C1694" s="280" t="s">
        <v>1033</v>
      </c>
      <c r="D1694" s="275" t="s">
        <v>997</v>
      </c>
      <c r="E1694" s="275">
        <v>80</v>
      </c>
      <c r="F1694" s="276"/>
      <c r="G1694" s="277"/>
      <c r="Q1694" s="8">
        <f t="shared" si="121"/>
        <v>1</v>
      </c>
      <c r="R1694" s="8">
        <f t="shared" si="122"/>
        <v>1</v>
      </c>
      <c r="S1694" s="8">
        <f t="shared" si="123"/>
        <v>1</v>
      </c>
      <c r="T1694" s="8">
        <f t="shared" si="124"/>
        <v>3</v>
      </c>
    </row>
    <row r="1695" customHeight="1" spans="1:20">
      <c r="A1695" s="19"/>
      <c r="B1695" s="278"/>
      <c r="C1695" s="211"/>
      <c r="D1695" s="275"/>
      <c r="E1695" s="275"/>
      <c r="F1695" s="276"/>
      <c r="G1695" s="277"/>
      <c r="Q1695" s="8">
        <f t="shared" si="121"/>
        <v>1</v>
      </c>
      <c r="R1695" s="8">
        <f t="shared" si="122"/>
        <v>1</v>
      </c>
      <c r="S1695" s="8">
        <f t="shared" si="123"/>
        <v>1</v>
      </c>
      <c r="T1695" s="8">
        <f t="shared" si="124"/>
        <v>3</v>
      </c>
    </row>
    <row r="1696" customHeight="1" spans="1:20">
      <c r="A1696" s="19" t="s">
        <v>1041</v>
      </c>
      <c r="B1696" s="278"/>
      <c r="C1696" s="280" t="s">
        <v>1035</v>
      </c>
      <c r="D1696" s="275" t="s">
        <v>997</v>
      </c>
      <c r="E1696" s="275">
        <v>80</v>
      </c>
      <c r="F1696" s="276"/>
      <c r="G1696" s="277"/>
      <c r="Q1696" s="8">
        <f t="shared" si="121"/>
        <v>1</v>
      </c>
      <c r="R1696" s="8">
        <f t="shared" si="122"/>
        <v>1</v>
      </c>
      <c r="S1696" s="8">
        <f t="shared" si="123"/>
        <v>1</v>
      </c>
      <c r="T1696" s="8">
        <f t="shared" si="124"/>
        <v>3</v>
      </c>
    </row>
    <row r="1697" customHeight="1" spans="1:20">
      <c r="A1697" s="19"/>
      <c r="B1697" s="278"/>
      <c r="C1697" s="280"/>
      <c r="D1697" s="275"/>
      <c r="E1697" s="275"/>
      <c r="F1697" s="276"/>
      <c r="G1697" s="277"/>
      <c r="Q1697" s="8">
        <f t="shared" si="121"/>
        <v>1</v>
      </c>
      <c r="R1697" s="8">
        <f t="shared" si="122"/>
        <v>1</v>
      </c>
      <c r="S1697" s="8">
        <f t="shared" si="123"/>
        <v>1</v>
      </c>
      <c r="T1697" s="8">
        <f t="shared" si="124"/>
        <v>3</v>
      </c>
    </row>
    <row r="1698" customHeight="1" spans="1:20">
      <c r="A1698" s="19" t="s">
        <v>920</v>
      </c>
      <c r="B1698" s="273">
        <v>8.4</v>
      </c>
      <c r="C1698" s="274" t="s">
        <v>1042</v>
      </c>
      <c r="D1698" s="275"/>
      <c r="E1698" s="275"/>
      <c r="F1698" s="276"/>
      <c r="G1698" s="277"/>
      <c r="Q1698" s="8">
        <f t="shared" si="121"/>
        <v>1</v>
      </c>
      <c r="R1698" s="8">
        <f t="shared" si="122"/>
        <v>1</v>
      </c>
      <c r="S1698" s="8">
        <f t="shared" si="123"/>
        <v>1</v>
      </c>
      <c r="T1698" s="8">
        <f t="shared" si="124"/>
        <v>3</v>
      </c>
    </row>
    <row r="1699" customHeight="1" spans="1:20">
      <c r="A1699" s="19"/>
      <c r="B1699" s="278"/>
      <c r="C1699" s="280"/>
      <c r="D1699" s="275"/>
      <c r="E1699" s="275"/>
      <c r="F1699" s="276"/>
      <c r="G1699" s="277"/>
      <c r="Q1699" s="8">
        <f t="shared" si="121"/>
        <v>1</v>
      </c>
      <c r="R1699" s="8">
        <f t="shared" si="122"/>
        <v>1</v>
      </c>
      <c r="S1699" s="8">
        <f t="shared" si="123"/>
        <v>1</v>
      </c>
      <c r="T1699" s="8">
        <f t="shared" si="124"/>
        <v>3</v>
      </c>
    </row>
    <row r="1700" customHeight="1" spans="1:20">
      <c r="A1700" s="19" t="s">
        <v>1043</v>
      </c>
      <c r="B1700" s="278" t="s">
        <v>86</v>
      </c>
      <c r="C1700" s="282" t="s">
        <v>1044</v>
      </c>
      <c r="D1700" s="275"/>
      <c r="E1700" s="275"/>
      <c r="F1700" s="276"/>
      <c r="G1700" s="277"/>
      <c r="Q1700" s="8">
        <f t="shared" si="121"/>
        <v>1</v>
      </c>
      <c r="R1700" s="8">
        <f t="shared" si="122"/>
        <v>1</v>
      </c>
      <c r="S1700" s="8">
        <f t="shared" si="123"/>
        <v>1</v>
      </c>
      <c r="T1700" s="8">
        <f t="shared" si="124"/>
        <v>3</v>
      </c>
    </row>
    <row r="1701" customHeight="1" spans="1:20">
      <c r="A1701" s="19"/>
      <c r="B1701" s="278"/>
      <c r="C1701" s="280"/>
      <c r="D1701" s="275"/>
      <c r="E1701" s="275"/>
      <c r="F1701" s="276"/>
      <c r="G1701" s="277"/>
      <c r="Q1701" s="8">
        <f t="shared" si="121"/>
        <v>1</v>
      </c>
      <c r="R1701" s="8">
        <f t="shared" si="122"/>
        <v>1</v>
      </c>
      <c r="S1701" s="8">
        <f t="shared" si="123"/>
        <v>1</v>
      </c>
      <c r="T1701" s="8">
        <f t="shared" si="124"/>
        <v>3</v>
      </c>
    </row>
    <row r="1702" customHeight="1" spans="1:20">
      <c r="A1702" s="19" t="s">
        <v>1045</v>
      </c>
      <c r="B1702" s="278"/>
      <c r="C1702" s="280" t="s">
        <v>1028</v>
      </c>
      <c r="D1702" s="275" t="s">
        <v>1046</v>
      </c>
      <c r="E1702" s="283">
        <f>SUM(E1728)*0.075</f>
        <v>0.75</v>
      </c>
      <c r="F1702" s="276"/>
      <c r="G1702" s="277"/>
      <c r="Q1702" s="8">
        <f t="shared" si="121"/>
        <v>1</v>
      </c>
      <c r="R1702" s="8">
        <f t="shared" si="122"/>
        <v>1</v>
      </c>
      <c r="S1702" s="8">
        <f t="shared" si="123"/>
        <v>1</v>
      </c>
      <c r="T1702" s="8">
        <f t="shared" si="124"/>
        <v>3</v>
      </c>
    </row>
    <row r="1703" customHeight="1" spans="1:20">
      <c r="A1703" s="19"/>
      <c r="B1703" s="278"/>
      <c r="C1703" s="280"/>
      <c r="D1703" s="275"/>
      <c r="E1703" s="283"/>
      <c r="F1703" s="276"/>
      <c r="G1703" s="277" t="str">
        <f t="shared" ref="G1703" si="125">IF(E1703&lt;&gt;"",E1703*F1703,"")</f>
        <v/>
      </c>
      <c r="Q1703" s="8">
        <f t="shared" si="121"/>
        <v>1</v>
      </c>
      <c r="R1703" s="8">
        <f t="shared" si="122"/>
        <v>1</v>
      </c>
      <c r="S1703" s="8">
        <f t="shared" si="123"/>
        <v>1</v>
      </c>
      <c r="T1703" s="8">
        <f t="shared" si="124"/>
        <v>3</v>
      </c>
    </row>
    <row r="1704" ht="13.8" customHeight="1" spans="1:20">
      <c r="A1704" s="53" t="s">
        <v>100</v>
      </c>
      <c r="B1704" s="54"/>
      <c r="C1704" s="54"/>
      <c r="D1704" s="55"/>
      <c r="E1704" s="56"/>
      <c r="F1704" s="57"/>
      <c r="G1704" s="58"/>
      <c r="Q1704" s="8">
        <f t="shared" si="121"/>
        <v>1</v>
      </c>
      <c r="R1704" s="8">
        <f t="shared" si="122"/>
        <v>1</v>
      </c>
      <c r="S1704" s="8">
        <f t="shared" si="123"/>
        <v>1</v>
      </c>
      <c r="T1704" s="8">
        <f t="shared" si="124"/>
        <v>3</v>
      </c>
    </row>
    <row r="1705" ht="13.8" customHeight="1" spans="1:20">
      <c r="A1705" s="13" t="s">
        <v>2</v>
      </c>
      <c r="B1705" s="14" t="s">
        <v>3</v>
      </c>
      <c r="C1705" s="15" t="s">
        <v>4</v>
      </c>
      <c r="D1705" s="15" t="s">
        <v>5</v>
      </c>
      <c r="E1705" s="16" t="s">
        <v>6</v>
      </c>
      <c r="F1705" s="17" t="s">
        <v>7</v>
      </c>
      <c r="G1705" s="18" t="s">
        <v>8</v>
      </c>
      <c r="Q1705" s="8">
        <f t="shared" si="121"/>
        <v>1</v>
      </c>
      <c r="R1705" s="8">
        <f t="shared" si="122"/>
        <v>1</v>
      </c>
      <c r="S1705" s="8">
        <f t="shared" si="123"/>
        <v>1</v>
      </c>
      <c r="T1705" s="8">
        <f t="shared" si="124"/>
        <v>3</v>
      </c>
    </row>
    <row r="1706" ht="13.8" customHeight="1" spans="1:20">
      <c r="A1706" s="59"/>
      <c r="B1706" s="60"/>
      <c r="C1706" s="61" t="s">
        <v>101</v>
      </c>
      <c r="D1706" s="55"/>
      <c r="E1706" s="56"/>
      <c r="F1706" s="62"/>
      <c r="G1706" s="63"/>
      <c r="Q1706" s="8">
        <f t="shared" si="121"/>
        <v>1</v>
      </c>
      <c r="R1706" s="8">
        <f t="shared" si="122"/>
        <v>1</v>
      </c>
      <c r="S1706" s="8">
        <f t="shared" si="123"/>
        <v>1</v>
      </c>
      <c r="T1706" s="8">
        <f t="shared" si="124"/>
        <v>3</v>
      </c>
    </row>
    <row r="1707" ht="13.8" customHeight="1" spans="1:7">
      <c r="A1707" s="64"/>
      <c r="B1707" s="88"/>
      <c r="C1707" s="66"/>
      <c r="D1707" s="67"/>
      <c r="E1707" s="68"/>
      <c r="F1707" s="69"/>
      <c r="G1707" s="70"/>
    </row>
    <row r="1708" customHeight="1" spans="1:20">
      <c r="A1708" s="19" t="s">
        <v>1047</v>
      </c>
      <c r="B1708" s="278"/>
      <c r="C1708" s="280" t="s">
        <v>1031</v>
      </c>
      <c r="D1708" s="275" t="s">
        <v>1046</v>
      </c>
      <c r="E1708" s="283">
        <f t="shared" ref="E1708:E1710" si="126">SUM(E1730)*0.075</f>
        <v>2.85</v>
      </c>
      <c r="F1708" s="276"/>
      <c r="G1708" s="277"/>
      <c r="Q1708" s="8">
        <f t="shared" si="121"/>
        <v>1</v>
      </c>
      <c r="R1708" s="8">
        <f t="shared" si="122"/>
        <v>1</v>
      </c>
      <c r="S1708" s="8">
        <f t="shared" si="123"/>
        <v>1</v>
      </c>
      <c r="T1708" s="8">
        <f t="shared" si="124"/>
        <v>3</v>
      </c>
    </row>
    <row r="1709" customHeight="1" spans="1:20">
      <c r="A1709" s="19"/>
      <c r="B1709" s="278"/>
      <c r="C1709" s="280"/>
      <c r="D1709" s="275"/>
      <c r="E1709" s="283"/>
      <c r="F1709" s="276"/>
      <c r="G1709" s="277"/>
      <c r="Q1709" s="8">
        <f t="shared" si="121"/>
        <v>1</v>
      </c>
      <c r="R1709" s="8">
        <f t="shared" si="122"/>
        <v>1</v>
      </c>
      <c r="S1709" s="8">
        <f t="shared" si="123"/>
        <v>1</v>
      </c>
      <c r="T1709" s="8">
        <f t="shared" si="124"/>
        <v>3</v>
      </c>
    </row>
    <row r="1710" customHeight="1" spans="1:20">
      <c r="A1710" s="19" t="s">
        <v>1048</v>
      </c>
      <c r="B1710" s="278"/>
      <c r="C1710" s="280" t="s">
        <v>1033</v>
      </c>
      <c r="D1710" s="275" t="s">
        <v>1046</v>
      </c>
      <c r="E1710" s="283">
        <f t="shared" si="126"/>
        <v>2.925</v>
      </c>
      <c r="F1710" s="276"/>
      <c r="G1710" s="277"/>
      <c r="Q1710" s="8">
        <f t="shared" si="121"/>
        <v>1</v>
      </c>
      <c r="R1710" s="8">
        <f t="shared" si="122"/>
        <v>1</v>
      </c>
      <c r="S1710" s="8">
        <f t="shared" si="123"/>
        <v>1</v>
      </c>
      <c r="T1710" s="8">
        <f t="shared" si="124"/>
        <v>3</v>
      </c>
    </row>
    <row r="1711" customHeight="1" spans="1:20">
      <c r="A1711" s="19"/>
      <c r="B1711" s="278"/>
      <c r="C1711" s="211"/>
      <c r="D1711" s="275"/>
      <c r="E1711" s="283"/>
      <c r="F1711" s="276"/>
      <c r="G1711" s="277"/>
      <c r="Q1711" s="8">
        <f t="shared" si="121"/>
        <v>1</v>
      </c>
      <c r="R1711" s="8">
        <f t="shared" si="122"/>
        <v>1</v>
      </c>
      <c r="S1711" s="8">
        <f t="shared" si="123"/>
        <v>1</v>
      </c>
      <c r="T1711" s="8">
        <f t="shared" si="124"/>
        <v>3</v>
      </c>
    </row>
    <row r="1712" customHeight="1" spans="1:20">
      <c r="A1712" s="19" t="s">
        <v>1049</v>
      </c>
      <c r="B1712" s="278"/>
      <c r="C1712" s="280" t="s">
        <v>1035</v>
      </c>
      <c r="D1712" s="275" t="s">
        <v>1046</v>
      </c>
      <c r="E1712" s="283">
        <v>1</v>
      </c>
      <c r="F1712" s="276"/>
      <c r="G1712" s="277"/>
      <c r="Q1712" s="8">
        <f t="shared" si="121"/>
        <v>1</v>
      </c>
      <c r="R1712" s="8">
        <f t="shared" si="122"/>
        <v>1</v>
      </c>
      <c r="S1712" s="8">
        <f t="shared" si="123"/>
        <v>1</v>
      </c>
      <c r="T1712" s="8">
        <f t="shared" si="124"/>
        <v>3</v>
      </c>
    </row>
    <row r="1713" customHeight="1" spans="1:20">
      <c r="A1713" s="19"/>
      <c r="B1713" s="278"/>
      <c r="C1713" s="280"/>
      <c r="D1713" s="275"/>
      <c r="E1713" s="283"/>
      <c r="F1713" s="276"/>
      <c r="G1713" s="277"/>
      <c r="Q1713" s="8">
        <f t="shared" si="121"/>
        <v>1</v>
      </c>
      <c r="R1713" s="8">
        <f t="shared" si="122"/>
        <v>1</v>
      </c>
      <c r="S1713" s="8">
        <f t="shared" si="123"/>
        <v>1</v>
      </c>
      <c r="T1713" s="8">
        <f t="shared" si="124"/>
        <v>3</v>
      </c>
    </row>
    <row r="1714" customHeight="1" spans="1:20">
      <c r="A1714" s="19" t="s">
        <v>1050</v>
      </c>
      <c r="B1714" s="278" t="s">
        <v>920</v>
      </c>
      <c r="C1714" s="274" t="s">
        <v>1051</v>
      </c>
      <c r="D1714" s="275"/>
      <c r="E1714" s="275"/>
      <c r="F1714" s="276"/>
      <c r="G1714" s="277"/>
      <c r="Q1714" s="8">
        <f t="shared" si="121"/>
        <v>1</v>
      </c>
      <c r="R1714" s="8">
        <f t="shared" si="122"/>
        <v>1</v>
      </c>
      <c r="S1714" s="8">
        <f t="shared" si="123"/>
        <v>1</v>
      </c>
      <c r="T1714" s="8">
        <f t="shared" si="124"/>
        <v>3</v>
      </c>
    </row>
    <row r="1715" customHeight="1" spans="1:20">
      <c r="A1715" s="268"/>
      <c r="B1715" s="278"/>
      <c r="C1715" s="280"/>
      <c r="D1715" s="275"/>
      <c r="E1715" s="275"/>
      <c r="F1715" s="276"/>
      <c r="G1715" s="277"/>
      <c r="Q1715" s="8">
        <f t="shared" si="121"/>
        <v>1</v>
      </c>
      <c r="R1715" s="8">
        <f t="shared" si="122"/>
        <v>1</v>
      </c>
      <c r="S1715" s="8">
        <f t="shared" si="123"/>
        <v>1</v>
      </c>
      <c r="T1715" s="8">
        <f t="shared" si="124"/>
        <v>3</v>
      </c>
    </row>
    <row r="1716" customHeight="1" spans="1:20">
      <c r="A1716" s="19" t="s">
        <v>1052</v>
      </c>
      <c r="B1716" s="278"/>
      <c r="C1716" s="280" t="s">
        <v>1028</v>
      </c>
      <c r="D1716" s="275" t="s">
        <v>1046</v>
      </c>
      <c r="E1716" s="275">
        <v>30</v>
      </c>
      <c r="F1716" s="276"/>
      <c r="G1716" s="277"/>
      <c r="Q1716" s="8">
        <f t="shared" si="121"/>
        <v>1</v>
      </c>
      <c r="R1716" s="8">
        <f t="shared" si="122"/>
        <v>1</v>
      </c>
      <c r="S1716" s="8">
        <f t="shared" si="123"/>
        <v>1</v>
      </c>
      <c r="T1716" s="8">
        <f t="shared" si="124"/>
        <v>3</v>
      </c>
    </row>
    <row r="1717" customHeight="1" spans="1:20">
      <c r="A1717" s="268"/>
      <c r="B1717" s="278"/>
      <c r="C1717" s="280"/>
      <c r="D1717" s="275"/>
      <c r="E1717" s="275"/>
      <c r="F1717" s="276"/>
      <c r="G1717" s="277"/>
      <c r="Q1717" s="8">
        <f t="shared" si="121"/>
        <v>1</v>
      </c>
      <c r="R1717" s="8">
        <f t="shared" si="122"/>
        <v>1</v>
      </c>
      <c r="S1717" s="8">
        <f t="shared" si="123"/>
        <v>1</v>
      </c>
      <c r="T1717" s="8">
        <f t="shared" si="124"/>
        <v>3</v>
      </c>
    </row>
    <row r="1718" customHeight="1" spans="1:20">
      <c r="A1718" s="19" t="s">
        <v>1053</v>
      </c>
      <c r="B1718" s="278"/>
      <c r="C1718" s="280" t="s">
        <v>1031</v>
      </c>
      <c r="D1718" s="275" t="s">
        <v>1046</v>
      </c>
      <c r="E1718" s="275">
        <v>90</v>
      </c>
      <c r="F1718" s="276"/>
      <c r="G1718" s="277"/>
      <c r="Q1718" s="8">
        <f t="shared" si="121"/>
        <v>1</v>
      </c>
      <c r="R1718" s="8">
        <f t="shared" si="122"/>
        <v>1</v>
      </c>
      <c r="S1718" s="8">
        <f t="shared" si="123"/>
        <v>1</v>
      </c>
      <c r="T1718" s="8">
        <f t="shared" si="124"/>
        <v>3</v>
      </c>
    </row>
    <row r="1719" customHeight="1" spans="1:20">
      <c r="A1719" s="268"/>
      <c r="B1719" s="278"/>
      <c r="C1719" s="280"/>
      <c r="D1719" s="275"/>
      <c r="E1719" s="275"/>
      <c r="F1719" s="276"/>
      <c r="G1719" s="277"/>
      <c r="Q1719" s="8">
        <f t="shared" si="121"/>
        <v>1</v>
      </c>
      <c r="R1719" s="8">
        <f t="shared" si="122"/>
        <v>1</v>
      </c>
      <c r="S1719" s="8">
        <f t="shared" si="123"/>
        <v>1</v>
      </c>
      <c r="T1719" s="8">
        <f t="shared" si="124"/>
        <v>3</v>
      </c>
    </row>
    <row r="1720" customHeight="1" spans="1:20">
      <c r="A1720" s="19" t="s">
        <v>1054</v>
      </c>
      <c r="B1720" s="278"/>
      <c r="C1720" s="280" t="s">
        <v>1033</v>
      </c>
      <c r="D1720" s="275" t="s">
        <v>1046</v>
      </c>
      <c r="E1720" s="275">
        <v>30</v>
      </c>
      <c r="F1720" s="276"/>
      <c r="G1720" s="277"/>
      <c r="Q1720" s="8">
        <f t="shared" si="121"/>
        <v>1</v>
      </c>
      <c r="R1720" s="8">
        <f t="shared" si="122"/>
        <v>1</v>
      </c>
      <c r="S1720" s="8">
        <f t="shared" si="123"/>
        <v>1</v>
      </c>
      <c r="T1720" s="8">
        <f t="shared" si="124"/>
        <v>3</v>
      </c>
    </row>
    <row r="1721" customHeight="1" spans="1:20">
      <c r="A1721" s="268"/>
      <c r="B1721" s="278"/>
      <c r="C1721" s="211"/>
      <c r="D1721" s="275"/>
      <c r="E1721" s="275"/>
      <c r="F1721" s="276"/>
      <c r="G1721" s="277"/>
      <c r="Q1721" s="8">
        <f t="shared" si="121"/>
        <v>1</v>
      </c>
      <c r="R1721" s="8">
        <f t="shared" si="122"/>
        <v>1</v>
      </c>
      <c r="S1721" s="8">
        <f t="shared" si="123"/>
        <v>1</v>
      </c>
      <c r="T1721" s="8">
        <f t="shared" si="124"/>
        <v>3</v>
      </c>
    </row>
    <row r="1722" customHeight="1" spans="1:20">
      <c r="A1722" s="19" t="s">
        <v>1055</v>
      </c>
      <c r="B1722" s="278"/>
      <c r="C1722" s="280" t="s">
        <v>1035</v>
      </c>
      <c r="D1722" s="275" t="s">
        <v>1046</v>
      </c>
      <c r="E1722" s="283">
        <v>30</v>
      </c>
      <c r="F1722" s="276"/>
      <c r="G1722" s="277"/>
      <c r="Q1722" s="8">
        <f t="shared" si="121"/>
        <v>1</v>
      </c>
      <c r="R1722" s="8">
        <f t="shared" si="122"/>
        <v>1</v>
      </c>
      <c r="S1722" s="8">
        <f t="shared" si="123"/>
        <v>1</v>
      </c>
      <c r="T1722" s="8">
        <f t="shared" si="124"/>
        <v>3</v>
      </c>
    </row>
    <row r="1723" customHeight="1" spans="1:20">
      <c r="A1723" s="268"/>
      <c r="B1723" s="278"/>
      <c r="C1723" s="280"/>
      <c r="D1723" s="275"/>
      <c r="E1723" s="275"/>
      <c r="F1723" s="276"/>
      <c r="G1723" s="277"/>
      <c r="Q1723" s="8">
        <f t="shared" si="121"/>
        <v>1</v>
      </c>
      <c r="R1723" s="8">
        <f t="shared" si="122"/>
        <v>1</v>
      </c>
      <c r="S1723" s="8">
        <f t="shared" si="123"/>
        <v>1</v>
      </c>
      <c r="T1723" s="8">
        <f t="shared" si="124"/>
        <v>3</v>
      </c>
    </row>
    <row r="1724" customHeight="1" spans="1:20">
      <c r="A1724" s="268" t="s">
        <v>1056</v>
      </c>
      <c r="B1724" s="278" t="s">
        <v>124</v>
      </c>
      <c r="C1724" s="274" t="s">
        <v>1057</v>
      </c>
      <c r="D1724" s="275"/>
      <c r="E1724" s="275"/>
      <c r="F1724" s="276"/>
      <c r="G1724" s="277"/>
      <c r="Q1724" s="8">
        <f t="shared" si="121"/>
        <v>1</v>
      </c>
      <c r="R1724" s="8">
        <f t="shared" si="122"/>
        <v>1</v>
      </c>
      <c r="S1724" s="8">
        <f t="shared" si="123"/>
        <v>1</v>
      </c>
      <c r="T1724" s="8">
        <f t="shared" si="124"/>
        <v>3</v>
      </c>
    </row>
    <row r="1725" customHeight="1" spans="1:20">
      <c r="A1725" s="268"/>
      <c r="B1725" s="278"/>
      <c r="C1725" s="274"/>
      <c r="D1725" s="275"/>
      <c r="E1725" s="275"/>
      <c r="F1725" s="276"/>
      <c r="G1725" s="277" t="str">
        <f t="shared" ref="G1725:G1735" si="127">IF(E1725&lt;&gt;"",E1725*F1725,"")</f>
        <v/>
      </c>
      <c r="Q1725" s="8">
        <f t="shared" si="121"/>
        <v>1</v>
      </c>
      <c r="R1725" s="8">
        <f t="shared" si="122"/>
        <v>1</v>
      </c>
      <c r="S1725" s="8">
        <f t="shared" si="123"/>
        <v>1</v>
      </c>
      <c r="T1725" s="8">
        <f t="shared" si="124"/>
        <v>3</v>
      </c>
    </row>
    <row r="1726" customHeight="1" spans="1:20">
      <c r="A1726" s="268" t="s">
        <v>1058</v>
      </c>
      <c r="B1726" s="278"/>
      <c r="C1726" s="280" t="s">
        <v>1059</v>
      </c>
      <c r="D1726" s="275"/>
      <c r="E1726" s="275"/>
      <c r="F1726" s="276"/>
      <c r="G1726" s="277" t="str">
        <f t="shared" si="127"/>
        <v/>
      </c>
      <c r="Q1726" s="8">
        <f t="shared" si="121"/>
        <v>1</v>
      </c>
      <c r="R1726" s="8">
        <f t="shared" si="122"/>
        <v>1</v>
      </c>
      <c r="S1726" s="8">
        <f t="shared" si="123"/>
        <v>1</v>
      </c>
      <c r="T1726" s="8">
        <f t="shared" si="124"/>
        <v>3</v>
      </c>
    </row>
    <row r="1727" customHeight="1" spans="1:20">
      <c r="A1727" s="268"/>
      <c r="B1727" s="278"/>
      <c r="C1727" s="280"/>
      <c r="D1727" s="275"/>
      <c r="E1727" s="275"/>
      <c r="F1727" s="276"/>
      <c r="G1727" s="277" t="str">
        <f t="shared" si="127"/>
        <v/>
      </c>
      <c r="Q1727" s="8">
        <f t="shared" si="121"/>
        <v>1</v>
      </c>
      <c r="R1727" s="8">
        <f t="shared" si="122"/>
        <v>1</v>
      </c>
      <c r="S1727" s="8">
        <f t="shared" si="123"/>
        <v>1</v>
      </c>
      <c r="T1727" s="8">
        <f t="shared" si="124"/>
        <v>3</v>
      </c>
    </row>
    <row r="1728" customHeight="1" spans="1:20">
      <c r="A1728" s="268" t="s">
        <v>1060</v>
      </c>
      <c r="B1728" s="278"/>
      <c r="C1728" s="280" t="s">
        <v>1028</v>
      </c>
      <c r="D1728" s="275" t="s">
        <v>997</v>
      </c>
      <c r="E1728" s="275">
        <f>E1644</f>
        <v>10</v>
      </c>
      <c r="F1728" s="276"/>
      <c r="G1728" s="277"/>
      <c r="Q1728" s="8">
        <f t="shared" si="121"/>
        <v>1</v>
      </c>
      <c r="R1728" s="8">
        <f t="shared" si="122"/>
        <v>1</v>
      </c>
      <c r="S1728" s="8">
        <f t="shared" si="123"/>
        <v>1</v>
      </c>
      <c r="T1728" s="8">
        <f t="shared" si="124"/>
        <v>3</v>
      </c>
    </row>
    <row r="1729" customHeight="1" spans="1:20">
      <c r="A1729" s="268"/>
      <c r="B1729" s="278"/>
      <c r="C1729" s="280"/>
      <c r="D1729" s="275"/>
      <c r="E1729" s="275"/>
      <c r="F1729" s="276"/>
      <c r="G1729" s="277"/>
      <c r="Q1729" s="8">
        <f t="shared" ref="Q1729:Q1794" si="128">IF(K1729="No comment",0,1)</f>
        <v>1</v>
      </c>
      <c r="R1729" s="8">
        <f t="shared" ref="R1729:R1794" si="129">IF(L1729="No comment",0,1)</f>
        <v>1</v>
      </c>
      <c r="S1729" s="8">
        <f t="shared" ref="S1729:S1794" si="130">IF(M1729="No comment",0,1)</f>
        <v>1</v>
      </c>
      <c r="T1729" s="8">
        <f t="shared" ref="T1729:T1794" si="131">SUM(N1729:S1729)</f>
        <v>3</v>
      </c>
    </row>
    <row r="1730" customHeight="1" spans="1:20">
      <c r="A1730" s="268" t="s">
        <v>1061</v>
      </c>
      <c r="B1730" s="278"/>
      <c r="C1730" s="280" t="s">
        <v>1031</v>
      </c>
      <c r="D1730" s="275" t="s">
        <v>997</v>
      </c>
      <c r="E1730" s="275">
        <f>E1646</f>
        <v>38</v>
      </c>
      <c r="F1730" s="276"/>
      <c r="G1730" s="277"/>
      <c r="Q1730" s="8">
        <f t="shared" si="128"/>
        <v>1</v>
      </c>
      <c r="R1730" s="8">
        <f t="shared" si="129"/>
        <v>1</v>
      </c>
      <c r="S1730" s="8">
        <f t="shared" si="130"/>
        <v>1</v>
      </c>
      <c r="T1730" s="8">
        <f t="shared" si="131"/>
        <v>3</v>
      </c>
    </row>
    <row r="1731" customHeight="1" spans="1:20">
      <c r="A1731" s="268"/>
      <c r="B1731" s="278"/>
      <c r="C1731" s="280"/>
      <c r="D1731" s="275"/>
      <c r="E1731" s="275"/>
      <c r="F1731" s="276"/>
      <c r="G1731" s="277"/>
      <c r="Q1731" s="8">
        <f t="shared" si="128"/>
        <v>1</v>
      </c>
      <c r="R1731" s="8">
        <f t="shared" si="129"/>
        <v>1</v>
      </c>
      <c r="S1731" s="8">
        <f t="shared" si="130"/>
        <v>1</v>
      </c>
      <c r="T1731" s="8">
        <f t="shared" si="131"/>
        <v>3</v>
      </c>
    </row>
    <row r="1732" customHeight="1" spans="1:20">
      <c r="A1732" s="268" t="s">
        <v>1062</v>
      </c>
      <c r="B1732" s="278"/>
      <c r="C1732" s="280" t="s">
        <v>1033</v>
      </c>
      <c r="D1732" s="275" t="s">
        <v>997</v>
      </c>
      <c r="E1732" s="275">
        <f>E1648</f>
        <v>39</v>
      </c>
      <c r="F1732" s="276"/>
      <c r="G1732" s="277"/>
      <c r="Q1732" s="8">
        <f t="shared" si="128"/>
        <v>1</v>
      </c>
      <c r="R1732" s="8">
        <f t="shared" si="129"/>
        <v>1</v>
      </c>
      <c r="S1732" s="8">
        <f t="shared" si="130"/>
        <v>1</v>
      </c>
      <c r="T1732" s="8">
        <f t="shared" si="131"/>
        <v>3</v>
      </c>
    </row>
    <row r="1733" customHeight="1" spans="1:20">
      <c r="A1733" s="268"/>
      <c r="B1733" s="278"/>
      <c r="C1733" s="211"/>
      <c r="D1733" s="275"/>
      <c r="E1733" s="275"/>
      <c r="F1733" s="276"/>
      <c r="G1733" s="277"/>
      <c r="Q1733" s="8">
        <f t="shared" si="128"/>
        <v>1</v>
      </c>
      <c r="R1733" s="8">
        <f t="shared" si="129"/>
        <v>1</v>
      </c>
      <c r="S1733" s="8">
        <f t="shared" si="130"/>
        <v>1</v>
      </c>
      <c r="T1733" s="8">
        <f t="shared" si="131"/>
        <v>3</v>
      </c>
    </row>
    <row r="1734" customHeight="1" spans="1:20">
      <c r="A1734" s="268" t="s">
        <v>1063</v>
      </c>
      <c r="B1734" s="278"/>
      <c r="C1734" s="280" t="s">
        <v>1035</v>
      </c>
      <c r="D1734" s="275" t="s">
        <v>997</v>
      </c>
      <c r="E1734" s="283">
        <v>50</v>
      </c>
      <c r="F1734" s="276"/>
      <c r="G1734" s="277"/>
      <c r="Q1734" s="8">
        <f t="shared" si="128"/>
        <v>1</v>
      </c>
      <c r="R1734" s="8">
        <f t="shared" si="129"/>
        <v>1</v>
      </c>
      <c r="S1734" s="8">
        <f t="shared" si="130"/>
        <v>1</v>
      </c>
      <c r="T1734" s="8">
        <f t="shared" si="131"/>
        <v>3</v>
      </c>
    </row>
    <row r="1735" customHeight="1" spans="1:20">
      <c r="A1735" s="268"/>
      <c r="B1735" s="278"/>
      <c r="C1735" s="280"/>
      <c r="D1735" s="275"/>
      <c r="E1735" s="275"/>
      <c r="F1735" s="276"/>
      <c r="G1735" s="277" t="str">
        <f t="shared" si="127"/>
        <v/>
      </c>
      <c r="Q1735" s="8">
        <f t="shared" si="128"/>
        <v>1</v>
      </c>
      <c r="R1735" s="8">
        <f t="shared" si="129"/>
        <v>1</v>
      </c>
      <c r="S1735" s="8">
        <f t="shared" si="130"/>
        <v>1</v>
      </c>
      <c r="T1735" s="8">
        <f t="shared" si="131"/>
        <v>3</v>
      </c>
    </row>
    <row r="1736" ht="13.8" customHeight="1" spans="1:20">
      <c r="A1736" s="53" t="s">
        <v>100</v>
      </c>
      <c r="B1736" s="54"/>
      <c r="C1736" s="54"/>
      <c r="D1736" s="55"/>
      <c r="E1736" s="56"/>
      <c r="F1736" s="57"/>
      <c r="G1736" s="58"/>
      <c r="Q1736" s="8">
        <f t="shared" si="128"/>
        <v>1</v>
      </c>
      <c r="R1736" s="8">
        <f t="shared" si="129"/>
        <v>1</v>
      </c>
      <c r="S1736" s="8">
        <f t="shared" si="130"/>
        <v>1</v>
      </c>
      <c r="T1736" s="8">
        <f t="shared" si="131"/>
        <v>3</v>
      </c>
    </row>
    <row r="1737" ht="13.8" customHeight="1" spans="1:20">
      <c r="A1737" s="13" t="s">
        <v>2</v>
      </c>
      <c r="B1737" s="14" t="s">
        <v>3</v>
      </c>
      <c r="C1737" s="15" t="s">
        <v>4</v>
      </c>
      <c r="D1737" s="15" t="s">
        <v>5</v>
      </c>
      <c r="E1737" s="16" t="s">
        <v>6</v>
      </c>
      <c r="F1737" s="17" t="s">
        <v>7</v>
      </c>
      <c r="G1737" s="18" t="s">
        <v>8</v>
      </c>
      <c r="Q1737" s="8">
        <f t="shared" si="128"/>
        <v>1</v>
      </c>
      <c r="R1737" s="8">
        <f t="shared" si="129"/>
        <v>1</v>
      </c>
      <c r="S1737" s="8">
        <f t="shared" si="130"/>
        <v>1</v>
      </c>
      <c r="T1737" s="8">
        <f t="shared" si="131"/>
        <v>3</v>
      </c>
    </row>
    <row r="1738" ht="13.8" customHeight="1" spans="1:20">
      <c r="A1738" s="59"/>
      <c r="B1738" s="60"/>
      <c r="C1738" s="61" t="s">
        <v>101</v>
      </c>
      <c r="D1738" s="55"/>
      <c r="E1738" s="56"/>
      <c r="F1738" s="62"/>
      <c r="G1738" s="63"/>
      <c r="Q1738" s="8">
        <f t="shared" si="128"/>
        <v>1</v>
      </c>
      <c r="R1738" s="8">
        <f t="shared" si="129"/>
        <v>1</v>
      </c>
      <c r="S1738" s="8">
        <f t="shared" si="130"/>
        <v>1</v>
      </c>
      <c r="T1738" s="8">
        <f t="shared" si="131"/>
        <v>3</v>
      </c>
    </row>
    <row r="1739" customHeight="1" spans="1:20">
      <c r="A1739" s="268"/>
      <c r="B1739" s="284"/>
      <c r="C1739" s="285" t="s">
        <v>1064</v>
      </c>
      <c r="D1739" s="275"/>
      <c r="E1739" s="275"/>
      <c r="F1739" s="276"/>
      <c r="G1739" s="286"/>
      <c r="Q1739" s="8">
        <f t="shared" si="128"/>
        <v>1</v>
      </c>
      <c r="R1739" s="8">
        <f t="shared" si="129"/>
        <v>1</v>
      </c>
      <c r="S1739" s="8">
        <f t="shared" si="130"/>
        <v>1</v>
      </c>
      <c r="T1739" s="8">
        <f t="shared" si="131"/>
        <v>3</v>
      </c>
    </row>
    <row r="1740" customHeight="1" spans="1:20">
      <c r="A1740" s="268"/>
      <c r="B1740" s="284"/>
      <c r="C1740" s="287"/>
      <c r="D1740" s="275"/>
      <c r="E1740" s="275"/>
      <c r="F1740" s="276"/>
      <c r="G1740" s="286"/>
      <c r="Q1740" s="8">
        <f t="shared" si="128"/>
        <v>1</v>
      </c>
      <c r="R1740" s="8">
        <f t="shared" si="129"/>
        <v>1</v>
      </c>
      <c r="S1740" s="8">
        <f t="shared" si="130"/>
        <v>1</v>
      </c>
      <c r="T1740" s="8">
        <f t="shared" si="131"/>
        <v>3</v>
      </c>
    </row>
    <row r="1741" customHeight="1" spans="1:20">
      <c r="A1741" s="30" t="s">
        <v>1065</v>
      </c>
      <c r="B1741" s="35" t="s">
        <v>1066</v>
      </c>
      <c r="C1741" s="47" t="s">
        <v>1067</v>
      </c>
      <c r="D1741" s="94"/>
      <c r="E1741" s="122"/>
      <c r="F1741" s="96"/>
      <c r="G1741" s="97"/>
      <c r="Q1741" s="8">
        <f t="shared" si="128"/>
        <v>1</v>
      </c>
      <c r="R1741" s="8">
        <f t="shared" si="129"/>
        <v>1</v>
      </c>
      <c r="S1741" s="8">
        <f t="shared" si="130"/>
        <v>1</v>
      </c>
      <c r="T1741" s="8">
        <f t="shared" si="131"/>
        <v>3</v>
      </c>
    </row>
    <row r="1742" customHeight="1" spans="1:20">
      <c r="A1742" s="30"/>
      <c r="B1742" s="35"/>
      <c r="C1742" s="36"/>
      <c r="D1742" s="94"/>
      <c r="E1742" s="122"/>
      <c r="F1742" s="96"/>
      <c r="G1742" s="97"/>
      <c r="Q1742" s="8">
        <f t="shared" si="128"/>
        <v>1</v>
      </c>
      <c r="R1742" s="8">
        <f t="shared" si="129"/>
        <v>1</v>
      </c>
      <c r="S1742" s="8">
        <f t="shared" si="130"/>
        <v>1</v>
      </c>
      <c r="T1742" s="8">
        <f t="shared" si="131"/>
        <v>3</v>
      </c>
    </row>
    <row r="1743" customHeight="1" spans="1:20">
      <c r="A1743" s="30" t="s">
        <v>1068</v>
      </c>
      <c r="B1743" s="33" t="s">
        <v>1069</v>
      </c>
      <c r="C1743" s="190" t="s">
        <v>1070</v>
      </c>
      <c r="D1743" s="94"/>
      <c r="E1743" s="122"/>
      <c r="F1743" s="96"/>
      <c r="G1743" s="97"/>
      <c r="Q1743" s="8">
        <f t="shared" si="128"/>
        <v>1</v>
      </c>
      <c r="R1743" s="8">
        <f t="shared" si="129"/>
        <v>1</v>
      </c>
      <c r="S1743" s="8">
        <f t="shared" si="130"/>
        <v>1</v>
      </c>
      <c r="T1743" s="8">
        <f t="shared" si="131"/>
        <v>3</v>
      </c>
    </row>
    <row r="1744" customHeight="1" spans="1:20">
      <c r="A1744" s="30"/>
      <c r="B1744" s="33"/>
      <c r="C1744" s="190"/>
      <c r="D1744" s="94"/>
      <c r="E1744" s="122"/>
      <c r="F1744" s="96"/>
      <c r="G1744" s="97"/>
      <c r="Q1744" s="8">
        <f t="shared" si="128"/>
        <v>1</v>
      </c>
      <c r="R1744" s="8">
        <f t="shared" si="129"/>
        <v>1</v>
      </c>
      <c r="S1744" s="8">
        <f t="shared" si="130"/>
        <v>1</v>
      </c>
      <c r="T1744" s="8">
        <f t="shared" si="131"/>
        <v>3</v>
      </c>
    </row>
    <row r="1745" customHeight="1" spans="1:20">
      <c r="A1745" s="30" t="s">
        <v>1071</v>
      </c>
      <c r="B1745" s="35"/>
      <c r="C1745" s="36" t="s">
        <v>1072</v>
      </c>
      <c r="D1745" s="94" t="s">
        <v>551</v>
      </c>
      <c r="E1745" s="122">
        <v>5</v>
      </c>
      <c r="F1745" s="96"/>
      <c r="G1745" s="97"/>
      <c r="Q1745" s="8">
        <f t="shared" si="128"/>
        <v>1</v>
      </c>
      <c r="R1745" s="8">
        <f t="shared" si="129"/>
        <v>1</v>
      </c>
      <c r="S1745" s="8">
        <f t="shared" si="130"/>
        <v>1</v>
      </c>
      <c r="T1745" s="8">
        <f t="shared" si="131"/>
        <v>3</v>
      </c>
    </row>
    <row r="1746" customHeight="1" spans="1:20">
      <c r="A1746" s="30"/>
      <c r="B1746" s="35"/>
      <c r="C1746" s="36"/>
      <c r="D1746" s="94"/>
      <c r="E1746" s="122"/>
      <c r="F1746" s="96"/>
      <c r="G1746" s="97"/>
      <c r="Q1746" s="8">
        <f t="shared" si="128"/>
        <v>1</v>
      </c>
      <c r="R1746" s="8">
        <f t="shared" si="129"/>
        <v>1</v>
      </c>
      <c r="S1746" s="8">
        <f t="shared" si="130"/>
        <v>1</v>
      </c>
      <c r="T1746" s="8">
        <f t="shared" si="131"/>
        <v>3</v>
      </c>
    </row>
    <row r="1747" customHeight="1" spans="1:20">
      <c r="A1747" s="30" t="s">
        <v>1073</v>
      </c>
      <c r="B1747" s="35"/>
      <c r="C1747" s="36" t="s">
        <v>1074</v>
      </c>
      <c r="D1747" s="94" t="s">
        <v>551</v>
      </c>
      <c r="E1747" s="122">
        <v>1</v>
      </c>
      <c r="F1747" s="96"/>
      <c r="G1747" s="97"/>
      <c r="Q1747" s="8">
        <f t="shared" si="128"/>
        <v>1</v>
      </c>
      <c r="R1747" s="8">
        <f t="shared" si="129"/>
        <v>1</v>
      </c>
      <c r="S1747" s="8">
        <f t="shared" si="130"/>
        <v>1</v>
      </c>
      <c r="T1747" s="8">
        <f t="shared" si="131"/>
        <v>3</v>
      </c>
    </row>
    <row r="1748" customHeight="1" spans="1:20">
      <c r="A1748" s="30"/>
      <c r="B1748" s="35"/>
      <c r="C1748" s="36"/>
      <c r="D1748" s="94"/>
      <c r="E1748" s="122"/>
      <c r="F1748" s="96"/>
      <c r="G1748" s="97"/>
      <c r="Q1748" s="8">
        <f t="shared" si="128"/>
        <v>1</v>
      </c>
      <c r="R1748" s="8">
        <f t="shared" si="129"/>
        <v>1</v>
      </c>
      <c r="S1748" s="8">
        <f t="shared" si="130"/>
        <v>1</v>
      </c>
      <c r="T1748" s="8">
        <f t="shared" si="131"/>
        <v>3</v>
      </c>
    </row>
    <row r="1749" customHeight="1" spans="1:20">
      <c r="A1749" s="30" t="s">
        <v>1075</v>
      </c>
      <c r="B1749" s="35"/>
      <c r="C1749" s="36" t="s">
        <v>1076</v>
      </c>
      <c r="D1749" s="94" t="s">
        <v>551</v>
      </c>
      <c r="E1749" s="122">
        <v>2</v>
      </c>
      <c r="F1749" s="96"/>
      <c r="G1749" s="97"/>
      <c r="Q1749" s="8">
        <f t="shared" si="128"/>
        <v>1</v>
      </c>
      <c r="R1749" s="8">
        <f t="shared" si="129"/>
        <v>1</v>
      </c>
      <c r="S1749" s="8">
        <f t="shared" si="130"/>
        <v>1</v>
      </c>
      <c r="T1749" s="8">
        <f t="shared" si="131"/>
        <v>3</v>
      </c>
    </row>
    <row r="1750" customHeight="1" spans="1:20">
      <c r="A1750" s="43"/>
      <c r="B1750" s="35"/>
      <c r="C1750" s="36"/>
      <c r="D1750" s="94"/>
      <c r="E1750" s="122"/>
      <c r="F1750" s="276"/>
      <c r="G1750" s="97"/>
      <c r="Q1750" s="8">
        <f t="shared" si="128"/>
        <v>1</v>
      </c>
      <c r="R1750" s="8">
        <f t="shared" si="129"/>
        <v>1</v>
      </c>
      <c r="S1750" s="8">
        <f t="shared" si="130"/>
        <v>1</v>
      </c>
      <c r="T1750" s="8">
        <f t="shared" si="131"/>
        <v>3</v>
      </c>
    </row>
    <row r="1751" customHeight="1" spans="1:20">
      <c r="A1751" s="30" t="s">
        <v>1077</v>
      </c>
      <c r="B1751" s="35"/>
      <c r="C1751" s="36" t="s">
        <v>1078</v>
      </c>
      <c r="D1751" s="94" t="s">
        <v>551</v>
      </c>
      <c r="E1751" s="122">
        <v>3</v>
      </c>
      <c r="F1751" s="276"/>
      <c r="G1751" s="97"/>
      <c r="Q1751" s="8">
        <f t="shared" si="128"/>
        <v>1</v>
      </c>
      <c r="R1751" s="8">
        <f t="shared" si="129"/>
        <v>1</v>
      </c>
      <c r="S1751" s="8">
        <f t="shared" si="130"/>
        <v>1</v>
      </c>
      <c r="T1751" s="8">
        <f t="shared" si="131"/>
        <v>3</v>
      </c>
    </row>
    <row r="1752" customHeight="1" spans="1:20">
      <c r="A1752" s="30"/>
      <c r="B1752" s="213"/>
      <c r="C1752" s="288"/>
      <c r="D1752" s="289"/>
      <c r="E1752" s="290"/>
      <c r="F1752" s="276"/>
      <c r="G1752" s="97"/>
      <c r="Q1752" s="8">
        <f t="shared" si="128"/>
        <v>1</v>
      </c>
      <c r="R1752" s="8">
        <f t="shared" si="129"/>
        <v>1</v>
      </c>
      <c r="S1752" s="8">
        <f t="shared" si="130"/>
        <v>1</v>
      </c>
      <c r="T1752" s="8">
        <f t="shared" si="131"/>
        <v>3</v>
      </c>
    </row>
    <row r="1753" customHeight="1" spans="1:20">
      <c r="A1753" s="291" t="s">
        <v>1079</v>
      </c>
      <c r="B1753" s="35" t="s">
        <v>1080</v>
      </c>
      <c r="C1753" s="288" t="s">
        <v>1081</v>
      </c>
      <c r="D1753" s="289"/>
      <c r="E1753" s="290"/>
      <c r="F1753" s="276"/>
      <c r="G1753" s="97"/>
      <c r="Q1753" s="8">
        <f t="shared" si="128"/>
        <v>1</v>
      </c>
      <c r="R1753" s="8">
        <f t="shared" si="129"/>
        <v>1</v>
      </c>
      <c r="S1753" s="8">
        <f t="shared" si="130"/>
        <v>1</v>
      </c>
      <c r="T1753" s="8">
        <f t="shared" si="131"/>
        <v>3</v>
      </c>
    </row>
    <row r="1754" customHeight="1" spans="1:20">
      <c r="A1754" s="291"/>
      <c r="B1754" s="213"/>
      <c r="C1754" s="292"/>
      <c r="D1754" s="289"/>
      <c r="E1754" s="290"/>
      <c r="F1754" s="276"/>
      <c r="G1754" s="97"/>
      <c r="Q1754" s="8">
        <f t="shared" si="128"/>
        <v>1</v>
      </c>
      <c r="R1754" s="8">
        <f t="shared" si="129"/>
        <v>1</v>
      </c>
      <c r="S1754" s="8">
        <f t="shared" si="130"/>
        <v>1</v>
      </c>
      <c r="T1754" s="8">
        <f t="shared" si="131"/>
        <v>3</v>
      </c>
    </row>
    <row r="1755" customHeight="1" spans="1:20">
      <c r="A1755" s="291" t="s">
        <v>1082</v>
      </c>
      <c r="B1755" s="213"/>
      <c r="C1755" s="36" t="s">
        <v>1072</v>
      </c>
      <c r="D1755" s="289" t="s">
        <v>551</v>
      </c>
      <c r="E1755" s="290">
        <v>5</v>
      </c>
      <c r="F1755" s="276"/>
      <c r="G1755" s="97"/>
      <c r="Q1755" s="8">
        <f t="shared" si="128"/>
        <v>1</v>
      </c>
      <c r="R1755" s="8">
        <f t="shared" si="129"/>
        <v>1</v>
      </c>
      <c r="S1755" s="8">
        <f t="shared" si="130"/>
        <v>1</v>
      </c>
      <c r="T1755" s="8">
        <f t="shared" si="131"/>
        <v>3</v>
      </c>
    </row>
    <row r="1756" customHeight="1" spans="1:20">
      <c r="A1756" s="291"/>
      <c r="B1756" s="213"/>
      <c r="C1756" s="36"/>
      <c r="D1756" s="289"/>
      <c r="E1756" s="290"/>
      <c r="F1756" s="276"/>
      <c r="G1756" s="97"/>
      <c r="Q1756" s="8">
        <f t="shared" si="128"/>
        <v>1</v>
      </c>
      <c r="R1756" s="8">
        <f t="shared" si="129"/>
        <v>1</v>
      </c>
      <c r="S1756" s="8">
        <f t="shared" si="130"/>
        <v>1</v>
      </c>
      <c r="T1756" s="8">
        <f t="shared" si="131"/>
        <v>3</v>
      </c>
    </row>
    <row r="1757" customHeight="1" spans="1:20">
      <c r="A1757" s="291" t="s">
        <v>1083</v>
      </c>
      <c r="B1757" s="213"/>
      <c r="C1757" s="36" t="s">
        <v>1074</v>
      </c>
      <c r="D1757" s="289" t="s">
        <v>551</v>
      </c>
      <c r="E1757" s="290">
        <v>1</v>
      </c>
      <c r="F1757" s="276"/>
      <c r="G1757" s="97"/>
      <c r="Q1757" s="8">
        <f t="shared" si="128"/>
        <v>1</v>
      </c>
      <c r="R1757" s="8">
        <f t="shared" si="129"/>
        <v>1</v>
      </c>
      <c r="S1757" s="8">
        <f t="shared" si="130"/>
        <v>1</v>
      </c>
      <c r="T1757" s="8">
        <f t="shared" si="131"/>
        <v>3</v>
      </c>
    </row>
    <row r="1758" customHeight="1" spans="1:20">
      <c r="A1758" s="291"/>
      <c r="B1758" s="213"/>
      <c r="C1758" s="36"/>
      <c r="D1758" s="289"/>
      <c r="E1758" s="290"/>
      <c r="F1758" s="276"/>
      <c r="G1758" s="97"/>
      <c r="Q1758" s="8">
        <f t="shared" si="128"/>
        <v>1</v>
      </c>
      <c r="R1758" s="8">
        <f t="shared" si="129"/>
        <v>1</v>
      </c>
      <c r="S1758" s="8">
        <f t="shared" si="130"/>
        <v>1</v>
      </c>
      <c r="T1758" s="8">
        <f t="shared" si="131"/>
        <v>3</v>
      </c>
    </row>
    <row r="1759" customHeight="1" spans="1:20">
      <c r="A1759" s="291" t="s">
        <v>1084</v>
      </c>
      <c r="B1759" s="213"/>
      <c r="C1759" s="36" t="s">
        <v>1076</v>
      </c>
      <c r="D1759" s="289" t="s">
        <v>551</v>
      </c>
      <c r="E1759" s="290">
        <v>2</v>
      </c>
      <c r="F1759" s="276"/>
      <c r="G1759" s="97"/>
      <c r="Q1759" s="8">
        <f t="shared" si="128"/>
        <v>1</v>
      </c>
      <c r="R1759" s="8">
        <f t="shared" si="129"/>
        <v>1</v>
      </c>
      <c r="S1759" s="8">
        <f t="shared" si="130"/>
        <v>1</v>
      </c>
      <c r="T1759" s="8">
        <f t="shared" si="131"/>
        <v>3</v>
      </c>
    </row>
    <row r="1760" customHeight="1" spans="1:20">
      <c r="A1760" s="291"/>
      <c r="B1760" s="213"/>
      <c r="C1760" s="36"/>
      <c r="D1760" s="289"/>
      <c r="E1760" s="290"/>
      <c r="F1760" s="276"/>
      <c r="G1760" s="97"/>
      <c r="Q1760" s="8">
        <f t="shared" si="128"/>
        <v>1</v>
      </c>
      <c r="R1760" s="8">
        <f t="shared" si="129"/>
        <v>1</v>
      </c>
      <c r="S1760" s="8">
        <f t="shared" si="130"/>
        <v>1</v>
      </c>
      <c r="T1760" s="8">
        <f t="shared" si="131"/>
        <v>3</v>
      </c>
    </row>
    <row r="1761" customHeight="1" spans="1:20">
      <c r="A1761" s="291" t="s">
        <v>1085</v>
      </c>
      <c r="B1761" s="213"/>
      <c r="C1761" s="36" t="s">
        <v>1078</v>
      </c>
      <c r="D1761" s="289" t="s">
        <v>551</v>
      </c>
      <c r="E1761" s="290">
        <v>3</v>
      </c>
      <c r="F1761" s="276"/>
      <c r="G1761" s="97"/>
      <c r="Q1761" s="8">
        <f t="shared" si="128"/>
        <v>1</v>
      </c>
      <c r="R1761" s="8">
        <f t="shared" si="129"/>
        <v>1</v>
      </c>
      <c r="S1761" s="8">
        <f t="shared" si="130"/>
        <v>1</v>
      </c>
      <c r="T1761" s="8">
        <f t="shared" si="131"/>
        <v>3</v>
      </c>
    </row>
    <row r="1762" customHeight="1" spans="1:20">
      <c r="A1762" s="291"/>
      <c r="B1762" s="213"/>
      <c r="C1762" s="293"/>
      <c r="D1762" s="294"/>
      <c r="E1762" s="290"/>
      <c r="F1762" s="276"/>
      <c r="G1762" s="97"/>
      <c r="Q1762" s="8">
        <f t="shared" si="128"/>
        <v>1</v>
      </c>
      <c r="R1762" s="8">
        <f t="shared" si="129"/>
        <v>1</v>
      </c>
      <c r="S1762" s="8">
        <f t="shared" si="130"/>
        <v>1</v>
      </c>
      <c r="T1762" s="8">
        <f t="shared" si="131"/>
        <v>3</v>
      </c>
    </row>
    <row r="1763" customHeight="1" spans="1:20">
      <c r="A1763" s="291" t="s">
        <v>1086</v>
      </c>
      <c r="B1763" s="33" t="s">
        <v>1087</v>
      </c>
      <c r="C1763" s="190" t="s">
        <v>1088</v>
      </c>
      <c r="D1763" s="289"/>
      <c r="E1763" s="290"/>
      <c r="F1763" s="276"/>
      <c r="G1763" s="97"/>
      <c r="Q1763" s="8">
        <f t="shared" si="128"/>
        <v>1</v>
      </c>
      <c r="R1763" s="8">
        <f t="shared" si="129"/>
        <v>1</v>
      </c>
      <c r="S1763" s="8">
        <f t="shared" si="130"/>
        <v>1</v>
      </c>
      <c r="T1763" s="8">
        <f t="shared" si="131"/>
        <v>3</v>
      </c>
    </row>
    <row r="1764" customHeight="1" spans="1:20">
      <c r="A1764" s="291"/>
      <c r="B1764" s="213"/>
      <c r="C1764" s="292"/>
      <c r="D1764" s="289"/>
      <c r="E1764" s="290"/>
      <c r="F1764" s="276"/>
      <c r="G1764" s="97"/>
      <c r="Q1764" s="8">
        <f t="shared" si="128"/>
        <v>1</v>
      </c>
      <c r="R1764" s="8">
        <f t="shared" si="129"/>
        <v>1</v>
      </c>
      <c r="S1764" s="8">
        <f t="shared" si="130"/>
        <v>1</v>
      </c>
      <c r="T1764" s="8">
        <f t="shared" si="131"/>
        <v>3</v>
      </c>
    </row>
    <row r="1765" customHeight="1" spans="1:20">
      <c r="A1765" s="291" t="s">
        <v>1089</v>
      </c>
      <c r="B1765" s="213"/>
      <c r="C1765" s="36" t="s">
        <v>1072</v>
      </c>
      <c r="D1765" s="289" t="s">
        <v>551</v>
      </c>
      <c r="E1765" s="290">
        <v>5</v>
      </c>
      <c r="F1765" s="276"/>
      <c r="G1765" s="97"/>
      <c r="Q1765" s="8">
        <f t="shared" si="128"/>
        <v>1</v>
      </c>
      <c r="R1765" s="8">
        <f t="shared" si="129"/>
        <v>1</v>
      </c>
      <c r="S1765" s="8">
        <f t="shared" si="130"/>
        <v>1</v>
      </c>
      <c r="T1765" s="8">
        <f t="shared" si="131"/>
        <v>3</v>
      </c>
    </row>
    <row r="1766" customHeight="1" spans="1:20">
      <c r="A1766" s="291"/>
      <c r="B1766" s="213"/>
      <c r="C1766" s="36"/>
      <c r="D1766" s="289"/>
      <c r="E1766" s="290"/>
      <c r="F1766" s="276"/>
      <c r="G1766" s="97"/>
      <c r="Q1766" s="8">
        <f t="shared" si="128"/>
        <v>1</v>
      </c>
      <c r="R1766" s="8">
        <f t="shared" si="129"/>
        <v>1</v>
      </c>
      <c r="S1766" s="8">
        <f t="shared" si="130"/>
        <v>1</v>
      </c>
      <c r="T1766" s="8">
        <f t="shared" si="131"/>
        <v>3</v>
      </c>
    </row>
    <row r="1767" customHeight="1" spans="1:20">
      <c r="A1767" s="291" t="s">
        <v>1090</v>
      </c>
      <c r="B1767" s="213"/>
      <c r="C1767" s="36" t="s">
        <v>1074</v>
      </c>
      <c r="D1767" s="289" t="s">
        <v>551</v>
      </c>
      <c r="E1767" s="290">
        <v>1</v>
      </c>
      <c r="F1767" s="276"/>
      <c r="G1767" s="97"/>
      <c r="Q1767" s="8">
        <f t="shared" si="128"/>
        <v>1</v>
      </c>
      <c r="R1767" s="8">
        <f t="shared" si="129"/>
        <v>1</v>
      </c>
      <c r="S1767" s="8">
        <f t="shared" si="130"/>
        <v>1</v>
      </c>
      <c r="T1767" s="8">
        <f t="shared" si="131"/>
        <v>3</v>
      </c>
    </row>
    <row r="1768" customHeight="1" spans="1:20">
      <c r="A1768" s="291"/>
      <c r="B1768" s="213"/>
      <c r="C1768" s="36"/>
      <c r="D1768" s="289"/>
      <c r="E1768" s="290"/>
      <c r="F1768" s="276"/>
      <c r="G1768" s="97" t="str">
        <f t="shared" ref="G1768" si="132">IF(E1768&lt;&gt;"",E1768*F1768,"")</f>
        <v/>
      </c>
      <c r="Q1768" s="8">
        <f t="shared" si="128"/>
        <v>1</v>
      </c>
      <c r="R1768" s="8">
        <f t="shared" si="129"/>
        <v>1</v>
      </c>
      <c r="S1768" s="8">
        <f t="shared" si="130"/>
        <v>1</v>
      </c>
      <c r="T1768" s="8">
        <f t="shared" si="131"/>
        <v>3</v>
      </c>
    </row>
    <row r="1769" customHeight="1" spans="1:20">
      <c r="A1769" s="291" t="s">
        <v>1091</v>
      </c>
      <c r="B1769" s="213"/>
      <c r="C1769" s="36" t="s">
        <v>1076</v>
      </c>
      <c r="D1769" s="289" t="s">
        <v>551</v>
      </c>
      <c r="E1769" s="290">
        <v>2</v>
      </c>
      <c r="F1769" s="276"/>
      <c r="G1769" s="97"/>
      <c r="Q1769" s="8">
        <f t="shared" si="128"/>
        <v>1</v>
      </c>
      <c r="R1769" s="8">
        <f t="shared" si="129"/>
        <v>1</v>
      </c>
      <c r="S1769" s="8">
        <f t="shared" si="130"/>
        <v>1</v>
      </c>
      <c r="T1769" s="8">
        <f t="shared" si="131"/>
        <v>3</v>
      </c>
    </row>
    <row r="1770" customHeight="1" spans="1:20">
      <c r="A1770" s="291"/>
      <c r="B1770" s="213"/>
      <c r="C1770" s="36"/>
      <c r="D1770" s="289"/>
      <c r="E1770" s="290"/>
      <c r="F1770" s="276"/>
      <c r="G1770" s="97"/>
      <c r="Q1770" s="8">
        <f t="shared" si="128"/>
        <v>1</v>
      </c>
      <c r="R1770" s="8">
        <f t="shared" si="129"/>
        <v>1</v>
      </c>
      <c r="S1770" s="8">
        <f t="shared" si="130"/>
        <v>1</v>
      </c>
      <c r="T1770" s="8">
        <f t="shared" si="131"/>
        <v>3</v>
      </c>
    </row>
    <row r="1771" customHeight="1" spans="1:20">
      <c r="A1771" s="291" t="s">
        <v>1092</v>
      </c>
      <c r="B1771" s="213"/>
      <c r="C1771" s="36" t="s">
        <v>1078</v>
      </c>
      <c r="D1771" s="289" t="s">
        <v>551</v>
      </c>
      <c r="E1771" s="290">
        <v>3</v>
      </c>
      <c r="F1771" s="276"/>
      <c r="G1771" s="97"/>
      <c r="Q1771" s="8">
        <f t="shared" si="128"/>
        <v>1</v>
      </c>
      <c r="R1771" s="8">
        <f t="shared" si="129"/>
        <v>1</v>
      </c>
      <c r="S1771" s="8">
        <f t="shared" si="130"/>
        <v>1</v>
      </c>
      <c r="T1771" s="8">
        <f t="shared" si="131"/>
        <v>3</v>
      </c>
    </row>
    <row r="1772" customHeight="1" spans="1:7">
      <c r="A1772" s="295"/>
      <c r="B1772" s="213"/>
      <c r="C1772" s="35"/>
      <c r="D1772" s="296"/>
      <c r="E1772" s="297"/>
      <c r="F1772" s="276"/>
      <c r="G1772" s="97"/>
    </row>
    <row r="1773" ht="13.8" customHeight="1" spans="1:20">
      <c r="A1773" s="53" t="s">
        <v>100</v>
      </c>
      <c r="B1773" s="54"/>
      <c r="C1773" s="54"/>
      <c r="D1773" s="55"/>
      <c r="E1773" s="56"/>
      <c r="F1773" s="57"/>
      <c r="G1773" s="58"/>
      <c r="Q1773" s="8">
        <f t="shared" si="128"/>
        <v>1</v>
      </c>
      <c r="R1773" s="8">
        <f t="shared" si="129"/>
        <v>1</v>
      </c>
      <c r="S1773" s="8">
        <f t="shared" si="130"/>
        <v>1</v>
      </c>
      <c r="T1773" s="8">
        <f t="shared" si="131"/>
        <v>3</v>
      </c>
    </row>
    <row r="1774" ht="13.8" customHeight="1" spans="1:20">
      <c r="A1774" s="13" t="s">
        <v>2</v>
      </c>
      <c r="B1774" s="14" t="s">
        <v>3</v>
      </c>
      <c r="C1774" s="15" t="s">
        <v>4</v>
      </c>
      <c r="D1774" s="15" t="s">
        <v>5</v>
      </c>
      <c r="E1774" s="16" t="s">
        <v>6</v>
      </c>
      <c r="F1774" s="17" t="s">
        <v>7</v>
      </c>
      <c r="G1774" s="18" t="s">
        <v>8</v>
      </c>
      <c r="Q1774" s="8">
        <f t="shared" si="128"/>
        <v>1</v>
      </c>
      <c r="R1774" s="8">
        <f t="shared" si="129"/>
        <v>1</v>
      </c>
      <c r="S1774" s="8">
        <f t="shared" si="130"/>
        <v>1</v>
      </c>
      <c r="T1774" s="8">
        <f t="shared" si="131"/>
        <v>3</v>
      </c>
    </row>
    <row r="1775" ht="13.8" customHeight="1" spans="1:20">
      <c r="A1775" s="59"/>
      <c r="B1775" s="60"/>
      <c r="C1775" s="61" t="s">
        <v>101</v>
      </c>
      <c r="D1775" s="55"/>
      <c r="E1775" s="56"/>
      <c r="F1775" s="62"/>
      <c r="G1775" s="63"/>
      <c r="Q1775" s="8">
        <f t="shared" si="128"/>
        <v>1</v>
      </c>
      <c r="R1775" s="8">
        <f t="shared" si="129"/>
        <v>1</v>
      </c>
      <c r="S1775" s="8">
        <f t="shared" si="130"/>
        <v>1</v>
      </c>
      <c r="T1775" s="8">
        <f t="shared" si="131"/>
        <v>3</v>
      </c>
    </row>
    <row r="1776" ht="13.8" customHeight="1" spans="1:7">
      <c r="A1776" s="64"/>
      <c r="B1776" s="65"/>
      <c r="C1776" s="66"/>
      <c r="D1776" s="67"/>
      <c r="E1776" s="68"/>
      <c r="F1776" s="69"/>
      <c r="G1776" s="70"/>
    </row>
    <row r="1777" customHeight="1" spans="1:20">
      <c r="A1777" s="268"/>
      <c r="B1777" s="284"/>
      <c r="C1777" s="285" t="s">
        <v>1093</v>
      </c>
      <c r="D1777" s="275"/>
      <c r="E1777" s="275"/>
      <c r="F1777" s="276"/>
      <c r="G1777" s="286"/>
      <c r="Q1777" s="8">
        <f t="shared" si="128"/>
        <v>1</v>
      </c>
      <c r="R1777" s="8">
        <f t="shared" si="129"/>
        <v>1</v>
      </c>
      <c r="S1777" s="8">
        <f t="shared" si="130"/>
        <v>1</v>
      </c>
      <c r="T1777" s="8">
        <f t="shared" si="131"/>
        <v>3</v>
      </c>
    </row>
    <row r="1778" customHeight="1" spans="1:20">
      <c r="A1778" s="268"/>
      <c r="B1778" s="284"/>
      <c r="C1778" s="287"/>
      <c r="D1778" s="275"/>
      <c r="E1778" s="275"/>
      <c r="F1778" s="276"/>
      <c r="G1778" s="286"/>
      <c r="Q1778" s="8">
        <f t="shared" si="128"/>
        <v>1</v>
      </c>
      <c r="R1778" s="8">
        <f t="shared" si="129"/>
        <v>1</v>
      </c>
      <c r="S1778" s="8">
        <f t="shared" si="130"/>
        <v>1</v>
      </c>
      <c r="T1778" s="8">
        <f t="shared" si="131"/>
        <v>3</v>
      </c>
    </row>
    <row r="1779" customHeight="1" spans="1:20">
      <c r="A1779" s="30" t="s">
        <v>1094</v>
      </c>
      <c r="B1779" s="35" t="s">
        <v>1095</v>
      </c>
      <c r="C1779" s="47" t="s">
        <v>1096</v>
      </c>
      <c r="D1779" s="94"/>
      <c r="E1779" s="122"/>
      <c r="F1779" s="96"/>
      <c r="G1779" s="97"/>
      <c r="Q1779" s="8">
        <f t="shared" si="128"/>
        <v>1</v>
      </c>
      <c r="R1779" s="8">
        <f t="shared" si="129"/>
        <v>1</v>
      </c>
      <c r="S1779" s="8">
        <f t="shared" si="130"/>
        <v>1</v>
      </c>
      <c r="T1779" s="8">
        <f t="shared" si="131"/>
        <v>3</v>
      </c>
    </row>
    <row r="1780" customHeight="1" spans="1:20">
      <c r="A1780" s="291"/>
      <c r="B1780" s="213"/>
      <c r="C1780" s="293"/>
      <c r="D1780" s="294"/>
      <c r="E1780" s="290"/>
      <c r="F1780" s="276"/>
      <c r="G1780" s="286"/>
      <c r="Q1780" s="8">
        <f t="shared" si="128"/>
        <v>1</v>
      </c>
      <c r="R1780" s="8">
        <f t="shared" si="129"/>
        <v>1</v>
      </c>
      <c r="S1780" s="8">
        <f t="shared" si="130"/>
        <v>1</v>
      </c>
      <c r="T1780" s="8">
        <f t="shared" si="131"/>
        <v>3</v>
      </c>
    </row>
    <row r="1781" customHeight="1" spans="1:20">
      <c r="A1781" s="291" t="s">
        <v>1097</v>
      </c>
      <c r="B1781" s="35" t="s">
        <v>542</v>
      </c>
      <c r="C1781" s="38" t="s">
        <v>1098</v>
      </c>
      <c r="D1781" s="289"/>
      <c r="E1781" s="290"/>
      <c r="F1781" s="276"/>
      <c r="G1781" s="286"/>
      <c r="Q1781" s="8">
        <f t="shared" si="128"/>
        <v>1</v>
      </c>
      <c r="R1781" s="8">
        <f t="shared" si="129"/>
        <v>1</v>
      </c>
      <c r="S1781" s="8">
        <f t="shared" si="130"/>
        <v>1</v>
      </c>
      <c r="T1781" s="8">
        <f t="shared" si="131"/>
        <v>3</v>
      </c>
    </row>
    <row r="1782" customHeight="1" spans="1:20">
      <c r="A1782" s="291"/>
      <c r="B1782" s="35"/>
      <c r="C1782" s="38"/>
      <c r="D1782" s="289"/>
      <c r="E1782" s="290"/>
      <c r="F1782" s="276"/>
      <c r="G1782" s="286"/>
      <c r="Q1782" s="8">
        <f t="shared" si="128"/>
        <v>1</v>
      </c>
      <c r="R1782" s="8">
        <f t="shared" si="129"/>
        <v>1</v>
      </c>
      <c r="S1782" s="8">
        <f t="shared" si="130"/>
        <v>1</v>
      </c>
      <c r="T1782" s="8">
        <f t="shared" si="131"/>
        <v>3</v>
      </c>
    </row>
    <row r="1783" ht="15.6" customHeight="1" spans="1:20">
      <c r="A1783" s="291" t="s">
        <v>1099</v>
      </c>
      <c r="B1783" s="213"/>
      <c r="C1783" s="292" t="s">
        <v>1100</v>
      </c>
      <c r="D1783" s="289" t="s">
        <v>1101</v>
      </c>
      <c r="E1783" s="290">
        <v>40</v>
      </c>
      <c r="F1783" s="276"/>
      <c r="G1783" s="286"/>
      <c r="Q1783" s="8">
        <f t="shared" si="128"/>
        <v>1</v>
      </c>
      <c r="R1783" s="8">
        <f t="shared" si="129"/>
        <v>1</v>
      </c>
      <c r="S1783" s="8">
        <f t="shared" si="130"/>
        <v>1</v>
      </c>
      <c r="T1783" s="8">
        <f t="shared" si="131"/>
        <v>3</v>
      </c>
    </row>
    <row r="1784" customHeight="1" spans="1:20">
      <c r="A1784" s="291"/>
      <c r="B1784" s="298"/>
      <c r="C1784" s="292"/>
      <c r="D1784" s="289"/>
      <c r="E1784" s="290"/>
      <c r="F1784" s="276"/>
      <c r="G1784" s="286"/>
      <c r="Q1784" s="8">
        <f t="shared" si="128"/>
        <v>1</v>
      </c>
      <c r="R1784" s="8">
        <f t="shared" si="129"/>
        <v>1</v>
      </c>
      <c r="S1784" s="8">
        <f t="shared" si="130"/>
        <v>1</v>
      </c>
      <c r="T1784" s="8">
        <f t="shared" si="131"/>
        <v>3</v>
      </c>
    </row>
    <row r="1785" customHeight="1" spans="1:20">
      <c r="A1785" s="291" t="s">
        <v>1102</v>
      </c>
      <c r="B1785" s="213" t="s">
        <v>315</v>
      </c>
      <c r="C1785" s="293" t="s">
        <v>1103</v>
      </c>
      <c r="D1785" s="275" t="s">
        <v>1046</v>
      </c>
      <c r="E1785" s="290">
        <f>E1783*0.2</f>
        <v>8</v>
      </c>
      <c r="F1785" s="276"/>
      <c r="G1785" s="286"/>
      <c r="Q1785" s="8">
        <f t="shared" si="128"/>
        <v>1</v>
      </c>
      <c r="R1785" s="8">
        <f t="shared" si="129"/>
        <v>1</v>
      </c>
      <c r="S1785" s="8">
        <f t="shared" si="130"/>
        <v>1</v>
      </c>
      <c r="T1785" s="8">
        <f t="shared" si="131"/>
        <v>3</v>
      </c>
    </row>
    <row r="1786" customHeight="1" spans="1:20">
      <c r="A1786" s="291"/>
      <c r="B1786" s="299"/>
      <c r="C1786" s="292"/>
      <c r="D1786" s="289"/>
      <c r="E1786" s="290"/>
      <c r="F1786" s="276"/>
      <c r="G1786" s="286"/>
      <c r="Q1786" s="8">
        <f t="shared" si="128"/>
        <v>1</v>
      </c>
      <c r="R1786" s="8">
        <f t="shared" si="129"/>
        <v>1</v>
      </c>
      <c r="S1786" s="8">
        <f t="shared" si="130"/>
        <v>1</v>
      </c>
      <c r="T1786" s="8">
        <f t="shared" si="131"/>
        <v>3</v>
      </c>
    </row>
    <row r="1787" ht="15.6" customHeight="1" spans="1:20">
      <c r="A1787" s="291" t="s">
        <v>1104</v>
      </c>
      <c r="B1787" s="213" t="s">
        <v>353</v>
      </c>
      <c r="C1787" s="293" t="s">
        <v>1105</v>
      </c>
      <c r="D1787" s="289" t="s">
        <v>1101</v>
      </c>
      <c r="E1787" s="290">
        <v>40</v>
      </c>
      <c r="F1787" s="276"/>
      <c r="G1787" s="286"/>
      <c r="Q1787" s="8">
        <f t="shared" si="128"/>
        <v>1</v>
      </c>
      <c r="R1787" s="8">
        <f t="shared" si="129"/>
        <v>1</v>
      </c>
      <c r="S1787" s="8">
        <f t="shared" si="130"/>
        <v>1</v>
      </c>
      <c r="T1787" s="8">
        <f t="shared" si="131"/>
        <v>3</v>
      </c>
    </row>
    <row r="1788" customHeight="1" spans="1:20">
      <c r="A1788" s="291"/>
      <c r="B1788" s="213"/>
      <c r="C1788" s="293"/>
      <c r="D1788" s="294"/>
      <c r="E1788" s="290"/>
      <c r="F1788" s="276"/>
      <c r="G1788" s="286"/>
      <c r="Q1788" s="8">
        <f t="shared" si="128"/>
        <v>1</v>
      </c>
      <c r="R1788" s="8">
        <f t="shared" si="129"/>
        <v>1</v>
      </c>
      <c r="S1788" s="8">
        <f t="shared" si="130"/>
        <v>1</v>
      </c>
      <c r="T1788" s="8">
        <f t="shared" si="131"/>
        <v>3</v>
      </c>
    </row>
    <row r="1789" ht="13.8" customHeight="1" spans="1:20">
      <c r="A1789" s="53" t="s">
        <v>454</v>
      </c>
      <c r="B1789" s="54"/>
      <c r="C1789" s="54"/>
      <c r="D1789" s="55"/>
      <c r="E1789" s="55"/>
      <c r="F1789" s="56"/>
      <c r="G1789" s="233"/>
      <c r="Q1789" s="8">
        <f t="shared" si="128"/>
        <v>1</v>
      </c>
      <c r="R1789" s="8">
        <f t="shared" si="129"/>
        <v>1</v>
      </c>
      <c r="S1789" s="8">
        <f t="shared" si="130"/>
        <v>1</v>
      </c>
      <c r="T1789" s="8">
        <f t="shared" si="131"/>
        <v>3</v>
      </c>
    </row>
    <row r="1790" customHeight="1" spans="1:20">
      <c r="A1790" s="141" t="s">
        <v>1106</v>
      </c>
      <c r="B1790" s="141"/>
      <c r="C1790" s="141"/>
      <c r="D1790" s="141"/>
      <c r="E1790" s="141"/>
      <c r="F1790" s="141"/>
      <c r="G1790" s="141"/>
      <c r="Q1790" s="8">
        <f t="shared" si="128"/>
        <v>1</v>
      </c>
      <c r="R1790" s="8">
        <f t="shared" si="129"/>
        <v>1</v>
      </c>
      <c r="S1790" s="8">
        <f t="shared" si="130"/>
        <v>1</v>
      </c>
      <c r="T1790" s="8">
        <f t="shared" si="131"/>
        <v>3</v>
      </c>
    </row>
    <row r="1791" customHeight="1" spans="1:20">
      <c r="A1791" s="142"/>
      <c r="B1791" s="142"/>
      <c r="C1791" s="142"/>
      <c r="D1791" s="142"/>
      <c r="E1791" s="142"/>
      <c r="F1791" s="142"/>
      <c r="G1791" s="142"/>
      <c r="Q1791" s="8">
        <f t="shared" si="128"/>
        <v>1</v>
      </c>
      <c r="R1791" s="8">
        <f t="shared" si="129"/>
        <v>1</v>
      </c>
      <c r="S1791" s="8">
        <f t="shared" si="130"/>
        <v>1</v>
      </c>
      <c r="T1791" s="8">
        <f t="shared" si="131"/>
        <v>3</v>
      </c>
    </row>
    <row r="1792" customHeight="1" spans="1:20">
      <c r="A1792" s="142"/>
      <c r="B1792" s="142"/>
      <c r="C1792" s="142"/>
      <c r="D1792" s="142"/>
      <c r="E1792" s="142"/>
      <c r="F1792" s="142"/>
      <c r="G1792" s="142"/>
      <c r="Q1792" s="8">
        <f t="shared" si="128"/>
        <v>1</v>
      </c>
      <c r="R1792" s="8">
        <f t="shared" si="129"/>
        <v>1</v>
      </c>
      <c r="S1792" s="8">
        <f t="shared" si="130"/>
        <v>1</v>
      </c>
      <c r="T1792" s="8">
        <f t="shared" si="131"/>
        <v>3</v>
      </c>
    </row>
    <row r="1793" customHeight="1" spans="1:20">
      <c r="A1793" s="142"/>
      <c r="B1793" s="142"/>
      <c r="C1793" s="142"/>
      <c r="D1793" s="142"/>
      <c r="E1793" s="142"/>
      <c r="F1793" s="142"/>
      <c r="G1793" s="142"/>
      <c r="Q1793" s="8">
        <f t="shared" si="128"/>
        <v>1</v>
      </c>
      <c r="R1793" s="8">
        <f t="shared" si="129"/>
        <v>1</v>
      </c>
      <c r="S1793" s="8">
        <f t="shared" si="130"/>
        <v>1</v>
      </c>
      <c r="T1793" s="8">
        <f t="shared" si="131"/>
        <v>3</v>
      </c>
    </row>
    <row r="1794" customHeight="1" spans="1:20">
      <c r="A1794" s="142"/>
      <c r="B1794" s="142"/>
      <c r="C1794" s="142"/>
      <c r="D1794" s="142"/>
      <c r="E1794" s="142"/>
      <c r="F1794" s="142"/>
      <c r="G1794" s="142"/>
      <c r="Q1794" s="8">
        <f t="shared" si="128"/>
        <v>1</v>
      </c>
      <c r="R1794" s="8">
        <f t="shared" si="129"/>
        <v>1</v>
      </c>
      <c r="S1794" s="8">
        <f t="shared" si="130"/>
        <v>1</v>
      </c>
      <c r="T1794" s="8">
        <f t="shared" si="131"/>
        <v>3</v>
      </c>
    </row>
    <row r="1795" customHeight="1" spans="1:20">
      <c r="A1795" s="142"/>
      <c r="B1795" s="142"/>
      <c r="C1795" s="142"/>
      <c r="D1795" s="142"/>
      <c r="E1795" s="142"/>
      <c r="F1795" s="142"/>
      <c r="G1795" s="142"/>
      <c r="Q1795" s="8">
        <f t="shared" ref="Q1795:Q1858" si="133">IF(K1795="No comment",0,1)</f>
        <v>1</v>
      </c>
      <c r="R1795" s="8">
        <f t="shared" ref="R1795:R1858" si="134">IF(L1795="No comment",0,1)</f>
        <v>1</v>
      </c>
      <c r="S1795" s="8">
        <f t="shared" ref="S1795:S1858" si="135">IF(M1795="No comment",0,1)</f>
        <v>1</v>
      </c>
      <c r="T1795" s="8">
        <f t="shared" ref="T1795:T1858" si="136">SUM(N1795:S1795)</f>
        <v>3</v>
      </c>
    </row>
    <row r="1796" customHeight="1" spans="1:20">
      <c r="A1796" s="142"/>
      <c r="B1796" s="142"/>
      <c r="C1796" s="142"/>
      <c r="D1796" s="142"/>
      <c r="E1796" s="142"/>
      <c r="F1796" s="142"/>
      <c r="G1796" s="142"/>
      <c r="Q1796" s="8">
        <f t="shared" si="133"/>
        <v>1</v>
      </c>
      <c r="R1796" s="8">
        <f t="shared" si="134"/>
        <v>1</v>
      </c>
      <c r="S1796" s="8">
        <f t="shared" si="135"/>
        <v>1</v>
      </c>
      <c r="T1796" s="8">
        <f t="shared" si="136"/>
        <v>3</v>
      </c>
    </row>
    <row r="1797" customHeight="1" spans="1:20">
      <c r="A1797" s="142"/>
      <c r="B1797" s="142"/>
      <c r="C1797" s="142"/>
      <c r="D1797" s="142"/>
      <c r="E1797" s="142"/>
      <c r="F1797" s="142"/>
      <c r="G1797" s="142"/>
      <c r="Q1797" s="8">
        <f t="shared" si="133"/>
        <v>1</v>
      </c>
      <c r="R1797" s="8">
        <f t="shared" si="134"/>
        <v>1</v>
      </c>
      <c r="S1797" s="8">
        <f t="shared" si="135"/>
        <v>1</v>
      </c>
      <c r="T1797" s="8">
        <f t="shared" si="136"/>
        <v>3</v>
      </c>
    </row>
    <row r="1798" customHeight="1" spans="1:20">
      <c r="A1798" s="142"/>
      <c r="B1798" s="142"/>
      <c r="C1798" s="142"/>
      <c r="D1798" s="142"/>
      <c r="E1798" s="142"/>
      <c r="F1798" s="142"/>
      <c r="G1798" s="142"/>
      <c r="Q1798" s="8">
        <f t="shared" si="133"/>
        <v>1</v>
      </c>
      <c r="R1798" s="8">
        <f t="shared" si="134"/>
        <v>1</v>
      </c>
      <c r="S1798" s="8">
        <f t="shared" si="135"/>
        <v>1</v>
      </c>
      <c r="T1798" s="8">
        <f t="shared" si="136"/>
        <v>3</v>
      </c>
    </row>
    <row r="1799" customHeight="1" spans="1:20">
      <c r="A1799" s="142"/>
      <c r="B1799" s="142"/>
      <c r="C1799" s="142"/>
      <c r="D1799" s="142"/>
      <c r="E1799" s="142"/>
      <c r="F1799" s="142"/>
      <c r="G1799" s="142"/>
      <c r="Q1799" s="8">
        <f t="shared" si="133"/>
        <v>1</v>
      </c>
      <c r="R1799" s="8">
        <f t="shared" si="134"/>
        <v>1</v>
      </c>
      <c r="S1799" s="8">
        <f t="shared" si="135"/>
        <v>1</v>
      </c>
      <c r="T1799" s="8">
        <f t="shared" si="136"/>
        <v>3</v>
      </c>
    </row>
    <row r="1800" customHeight="1" spans="1:20">
      <c r="A1800" s="142"/>
      <c r="B1800" s="142"/>
      <c r="C1800" s="142"/>
      <c r="D1800" s="142"/>
      <c r="E1800" s="142"/>
      <c r="F1800" s="142"/>
      <c r="G1800" s="142"/>
      <c r="Q1800" s="8">
        <f t="shared" si="133"/>
        <v>1</v>
      </c>
      <c r="R1800" s="8">
        <f t="shared" si="134"/>
        <v>1</v>
      </c>
      <c r="S1800" s="8">
        <f t="shared" si="135"/>
        <v>1</v>
      </c>
      <c r="T1800" s="8">
        <f t="shared" si="136"/>
        <v>3</v>
      </c>
    </row>
    <row r="1801" customHeight="1" spans="1:20">
      <c r="A1801" s="142"/>
      <c r="B1801" s="142"/>
      <c r="C1801" s="142"/>
      <c r="D1801" s="142"/>
      <c r="E1801" s="142"/>
      <c r="F1801" s="142"/>
      <c r="G1801" s="142"/>
      <c r="Q1801" s="8">
        <f t="shared" si="133"/>
        <v>1</v>
      </c>
      <c r="R1801" s="8">
        <f t="shared" si="134"/>
        <v>1</v>
      </c>
      <c r="S1801" s="8">
        <f t="shared" si="135"/>
        <v>1</v>
      </c>
      <c r="T1801" s="8">
        <f t="shared" si="136"/>
        <v>3</v>
      </c>
    </row>
    <row r="1802" customHeight="1" spans="1:20">
      <c r="A1802" s="142"/>
      <c r="B1802" s="142"/>
      <c r="C1802" s="142"/>
      <c r="D1802" s="142"/>
      <c r="E1802" s="142"/>
      <c r="F1802" s="142"/>
      <c r="G1802" s="142"/>
      <c r="Q1802" s="8">
        <f t="shared" si="133"/>
        <v>1</v>
      </c>
      <c r="R1802" s="8">
        <f t="shared" si="134"/>
        <v>1</v>
      </c>
      <c r="S1802" s="8">
        <f t="shared" si="135"/>
        <v>1</v>
      </c>
      <c r="T1802" s="8">
        <f t="shared" si="136"/>
        <v>3</v>
      </c>
    </row>
    <row r="1803" customHeight="1" spans="1:20">
      <c r="A1803" s="142"/>
      <c r="B1803" s="142"/>
      <c r="C1803" s="142"/>
      <c r="D1803" s="142"/>
      <c r="E1803" s="142"/>
      <c r="F1803" s="142"/>
      <c r="G1803" s="142"/>
      <c r="Q1803" s="8">
        <f t="shared" si="133"/>
        <v>1</v>
      </c>
      <c r="R1803" s="8">
        <f t="shared" si="134"/>
        <v>1</v>
      </c>
      <c r="S1803" s="8">
        <f t="shared" si="135"/>
        <v>1</v>
      </c>
      <c r="T1803" s="8">
        <f t="shared" si="136"/>
        <v>3</v>
      </c>
    </row>
    <row r="1804" customHeight="1" spans="1:20">
      <c r="A1804" s="142"/>
      <c r="B1804" s="142"/>
      <c r="C1804" s="142"/>
      <c r="D1804" s="142"/>
      <c r="E1804" s="142"/>
      <c r="F1804" s="142"/>
      <c r="G1804" s="142"/>
      <c r="Q1804" s="8">
        <f t="shared" si="133"/>
        <v>1</v>
      </c>
      <c r="R1804" s="8">
        <f t="shared" si="134"/>
        <v>1</v>
      </c>
      <c r="S1804" s="8">
        <f t="shared" si="135"/>
        <v>1</v>
      </c>
      <c r="T1804" s="8">
        <f t="shared" si="136"/>
        <v>3</v>
      </c>
    </row>
    <row r="1805" customHeight="1" spans="1:20">
      <c r="A1805" s="142"/>
      <c r="B1805" s="142"/>
      <c r="C1805" s="142"/>
      <c r="D1805" s="142"/>
      <c r="E1805" s="142"/>
      <c r="F1805" s="142"/>
      <c r="G1805" s="142"/>
      <c r="Q1805" s="8">
        <f t="shared" si="133"/>
        <v>1</v>
      </c>
      <c r="R1805" s="8">
        <f t="shared" si="134"/>
        <v>1</v>
      </c>
      <c r="S1805" s="8">
        <f t="shared" si="135"/>
        <v>1</v>
      </c>
      <c r="T1805" s="8">
        <f t="shared" si="136"/>
        <v>3</v>
      </c>
    </row>
    <row r="1806" customHeight="1" spans="1:20">
      <c r="A1806" s="142"/>
      <c r="B1806" s="142"/>
      <c r="C1806" s="142"/>
      <c r="D1806" s="142"/>
      <c r="E1806" s="142"/>
      <c r="F1806" s="142"/>
      <c r="G1806" s="142"/>
      <c r="Q1806" s="8">
        <f t="shared" si="133"/>
        <v>1</v>
      </c>
      <c r="R1806" s="8">
        <f t="shared" si="134"/>
        <v>1</v>
      </c>
      <c r="S1806" s="8">
        <f t="shared" si="135"/>
        <v>1</v>
      </c>
      <c r="T1806" s="8">
        <f t="shared" si="136"/>
        <v>3</v>
      </c>
    </row>
    <row r="1807" customHeight="1" spans="1:20">
      <c r="A1807" s="142"/>
      <c r="B1807" s="142"/>
      <c r="C1807" s="142"/>
      <c r="D1807" s="142"/>
      <c r="E1807" s="142"/>
      <c r="F1807" s="142"/>
      <c r="G1807" s="142"/>
      <c r="Q1807" s="8">
        <f t="shared" si="133"/>
        <v>1</v>
      </c>
      <c r="R1807" s="8">
        <f t="shared" si="134"/>
        <v>1</v>
      </c>
      <c r="S1807" s="8">
        <f t="shared" si="135"/>
        <v>1</v>
      </c>
      <c r="T1807" s="8">
        <f t="shared" si="136"/>
        <v>3</v>
      </c>
    </row>
    <row r="1808" customHeight="1" spans="1:20">
      <c r="A1808" s="142"/>
      <c r="B1808" s="142"/>
      <c r="C1808" s="142"/>
      <c r="D1808" s="142"/>
      <c r="E1808" s="142"/>
      <c r="F1808" s="142"/>
      <c r="G1808" s="142"/>
      <c r="Q1808" s="8">
        <f t="shared" si="133"/>
        <v>1</v>
      </c>
      <c r="R1808" s="8">
        <f t="shared" si="134"/>
        <v>1</v>
      </c>
      <c r="S1808" s="8">
        <f t="shared" si="135"/>
        <v>1</v>
      </c>
      <c r="T1808" s="8">
        <f t="shared" si="136"/>
        <v>3</v>
      </c>
    </row>
    <row r="1809" customHeight="1" spans="1:20">
      <c r="A1809" s="142"/>
      <c r="B1809" s="142"/>
      <c r="C1809" s="142"/>
      <c r="D1809" s="142"/>
      <c r="E1809" s="142"/>
      <c r="F1809" s="142"/>
      <c r="G1809" s="142"/>
      <c r="Q1809" s="8">
        <f t="shared" si="133"/>
        <v>1</v>
      </c>
      <c r="R1809" s="8">
        <f t="shared" si="134"/>
        <v>1</v>
      </c>
      <c r="S1809" s="8">
        <f t="shared" si="135"/>
        <v>1</v>
      </c>
      <c r="T1809" s="8">
        <f t="shared" si="136"/>
        <v>3</v>
      </c>
    </row>
    <row r="1810" customHeight="1" spans="1:20">
      <c r="A1810" s="142"/>
      <c r="B1810" s="142"/>
      <c r="C1810" s="142"/>
      <c r="D1810" s="142"/>
      <c r="E1810" s="142"/>
      <c r="F1810" s="142"/>
      <c r="G1810" s="142"/>
      <c r="Q1810" s="8">
        <f t="shared" si="133"/>
        <v>1</v>
      </c>
      <c r="R1810" s="8">
        <f t="shared" si="134"/>
        <v>1</v>
      </c>
      <c r="S1810" s="8">
        <f t="shared" si="135"/>
        <v>1</v>
      </c>
      <c r="T1810" s="8">
        <f t="shared" si="136"/>
        <v>3</v>
      </c>
    </row>
    <row r="1811" customHeight="1" spans="1:20">
      <c r="A1811" s="142"/>
      <c r="B1811" s="142"/>
      <c r="C1811" s="142"/>
      <c r="D1811" s="142"/>
      <c r="E1811" s="142"/>
      <c r="F1811" s="142"/>
      <c r="G1811" s="142"/>
      <c r="Q1811" s="8">
        <f t="shared" si="133"/>
        <v>1</v>
      </c>
      <c r="R1811" s="8">
        <f t="shared" si="134"/>
        <v>1</v>
      </c>
      <c r="S1811" s="8">
        <f t="shared" si="135"/>
        <v>1</v>
      </c>
      <c r="T1811" s="8">
        <f t="shared" si="136"/>
        <v>3</v>
      </c>
    </row>
    <row r="1812" customHeight="1" spans="1:20">
      <c r="A1812" s="142"/>
      <c r="B1812" s="142"/>
      <c r="C1812" s="142"/>
      <c r="D1812" s="142"/>
      <c r="E1812" s="142"/>
      <c r="F1812" s="142"/>
      <c r="G1812" s="142"/>
      <c r="Q1812" s="8">
        <f t="shared" si="133"/>
        <v>1</v>
      </c>
      <c r="R1812" s="8">
        <f t="shared" si="134"/>
        <v>1</v>
      </c>
      <c r="S1812" s="8">
        <f t="shared" si="135"/>
        <v>1</v>
      </c>
      <c r="T1812" s="8">
        <f t="shared" si="136"/>
        <v>3</v>
      </c>
    </row>
    <row r="1813" customHeight="1" spans="1:20">
      <c r="A1813" s="142"/>
      <c r="B1813" s="142"/>
      <c r="C1813" s="142"/>
      <c r="D1813" s="142"/>
      <c r="E1813" s="142"/>
      <c r="F1813" s="142"/>
      <c r="G1813" s="142"/>
      <c r="Q1813" s="8">
        <f t="shared" si="133"/>
        <v>1</v>
      </c>
      <c r="R1813" s="8">
        <f t="shared" si="134"/>
        <v>1</v>
      </c>
      <c r="S1813" s="8">
        <f t="shared" si="135"/>
        <v>1</v>
      </c>
      <c r="T1813" s="8">
        <f t="shared" si="136"/>
        <v>3</v>
      </c>
    </row>
    <row r="1814" customHeight="1" spans="1:20">
      <c r="A1814" s="142"/>
      <c r="B1814" s="142"/>
      <c r="C1814" s="142"/>
      <c r="D1814" s="142"/>
      <c r="E1814" s="142"/>
      <c r="F1814" s="142"/>
      <c r="G1814" s="142"/>
      <c r="Q1814" s="8">
        <f t="shared" si="133"/>
        <v>1</v>
      </c>
      <c r="R1814" s="8">
        <f t="shared" si="134"/>
        <v>1</v>
      </c>
      <c r="S1814" s="8">
        <f t="shared" si="135"/>
        <v>1</v>
      </c>
      <c r="T1814" s="8">
        <f t="shared" si="136"/>
        <v>3</v>
      </c>
    </row>
    <row r="1815" customHeight="1" spans="1:20">
      <c r="A1815" s="142"/>
      <c r="B1815" s="142"/>
      <c r="C1815" s="142"/>
      <c r="D1815" s="142"/>
      <c r="E1815" s="142"/>
      <c r="F1815" s="142"/>
      <c r="G1815" s="142"/>
      <c r="Q1815" s="8">
        <f t="shared" si="133"/>
        <v>1</v>
      </c>
      <c r="R1815" s="8">
        <f t="shared" si="134"/>
        <v>1</v>
      </c>
      <c r="S1815" s="8">
        <f t="shared" si="135"/>
        <v>1</v>
      </c>
      <c r="T1815" s="8">
        <f t="shared" si="136"/>
        <v>3</v>
      </c>
    </row>
    <row r="1816" customHeight="1" spans="1:20">
      <c r="A1816" s="142"/>
      <c r="B1816" s="142"/>
      <c r="C1816" s="142"/>
      <c r="D1816" s="142"/>
      <c r="E1816" s="142"/>
      <c r="F1816" s="142"/>
      <c r="G1816" s="142"/>
      <c r="Q1816" s="8">
        <f t="shared" si="133"/>
        <v>1</v>
      </c>
      <c r="R1816" s="8">
        <f t="shared" si="134"/>
        <v>1</v>
      </c>
      <c r="S1816" s="8">
        <f t="shared" si="135"/>
        <v>1</v>
      </c>
      <c r="T1816" s="8">
        <f t="shared" si="136"/>
        <v>3</v>
      </c>
    </row>
    <row r="1817" customHeight="1" spans="1:20">
      <c r="A1817" s="142"/>
      <c r="B1817" s="142"/>
      <c r="C1817" s="142"/>
      <c r="D1817" s="142"/>
      <c r="E1817" s="142"/>
      <c r="F1817" s="142"/>
      <c r="G1817" s="142"/>
      <c r="Q1817" s="8">
        <f t="shared" si="133"/>
        <v>1</v>
      </c>
      <c r="R1817" s="8">
        <f t="shared" si="134"/>
        <v>1</v>
      </c>
      <c r="S1817" s="8">
        <f t="shared" si="135"/>
        <v>1</v>
      </c>
      <c r="T1817" s="8">
        <f t="shared" si="136"/>
        <v>3</v>
      </c>
    </row>
    <row r="1818" customHeight="1" spans="1:20">
      <c r="A1818" s="142"/>
      <c r="B1818" s="142"/>
      <c r="C1818" s="142"/>
      <c r="D1818" s="142"/>
      <c r="E1818" s="142"/>
      <c r="F1818" s="142"/>
      <c r="G1818" s="142"/>
      <c r="Q1818" s="8">
        <f t="shared" si="133"/>
        <v>1</v>
      </c>
      <c r="R1818" s="8">
        <f t="shared" si="134"/>
        <v>1</v>
      </c>
      <c r="S1818" s="8">
        <f t="shared" si="135"/>
        <v>1</v>
      </c>
      <c r="T1818" s="8">
        <f t="shared" si="136"/>
        <v>3</v>
      </c>
    </row>
    <row r="1819" customHeight="1" spans="1:20">
      <c r="A1819" s="142"/>
      <c r="B1819" s="142"/>
      <c r="C1819" s="142"/>
      <c r="D1819" s="142"/>
      <c r="E1819" s="142"/>
      <c r="F1819" s="142"/>
      <c r="G1819" s="142"/>
      <c r="Q1819" s="8">
        <f t="shared" si="133"/>
        <v>1</v>
      </c>
      <c r="R1819" s="8">
        <f t="shared" si="134"/>
        <v>1</v>
      </c>
      <c r="S1819" s="8">
        <f t="shared" si="135"/>
        <v>1</v>
      </c>
      <c r="T1819" s="8">
        <f t="shared" si="136"/>
        <v>3</v>
      </c>
    </row>
    <row r="1820" customHeight="1" spans="1:20">
      <c r="A1820" s="142"/>
      <c r="B1820" s="142"/>
      <c r="C1820" s="142"/>
      <c r="D1820" s="142"/>
      <c r="E1820" s="142"/>
      <c r="F1820" s="142"/>
      <c r="G1820" s="142"/>
      <c r="Q1820" s="8">
        <f t="shared" si="133"/>
        <v>1</v>
      </c>
      <c r="R1820" s="8">
        <f t="shared" si="134"/>
        <v>1</v>
      </c>
      <c r="S1820" s="8">
        <f t="shared" si="135"/>
        <v>1</v>
      </c>
      <c r="T1820" s="8">
        <f t="shared" si="136"/>
        <v>3</v>
      </c>
    </row>
    <row r="1821" customHeight="1" spans="1:20">
      <c r="A1821" s="142"/>
      <c r="B1821" s="142"/>
      <c r="C1821" s="142"/>
      <c r="D1821" s="142"/>
      <c r="E1821" s="142"/>
      <c r="F1821" s="142"/>
      <c r="G1821" s="142"/>
      <c r="Q1821" s="8">
        <f t="shared" si="133"/>
        <v>1</v>
      </c>
      <c r="R1821" s="8">
        <f t="shared" si="134"/>
        <v>1</v>
      </c>
      <c r="S1821" s="8">
        <f t="shared" si="135"/>
        <v>1</v>
      </c>
      <c r="T1821" s="8">
        <f t="shared" si="136"/>
        <v>3</v>
      </c>
    </row>
    <row r="1822" customHeight="1" spans="1:20">
      <c r="A1822" s="142"/>
      <c r="B1822" s="142"/>
      <c r="C1822" s="142"/>
      <c r="D1822" s="142"/>
      <c r="E1822" s="142"/>
      <c r="F1822" s="142"/>
      <c r="G1822" s="142"/>
      <c r="Q1822" s="8">
        <f t="shared" si="133"/>
        <v>1</v>
      </c>
      <c r="R1822" s="8">
        <f t="shared" si="134"/>
        <v>1</v>
      </c>
      <c r="S1822" s="8">
        <f t="shared" si="135"/>
        <v>1</v>
      </c>
      <c r="T1822" s="8">
        <f t="shared" si="136"/>
        <v>3</v>
      </c>
    </row>
    <row r="1823" customHeight="1" spans="1:20">
      <c r="A1823" s="142"/>
      <c r="B1823" s="142"/>
      <c r="C1823" s="142"/>
      <c r="D1823" s="142"/>
      <c r="E1823" s="142"/>
      <c r="F1823" s="142"/>
      <c r="G1823" s="142"/>
      <c r="Q1823" s="8">
        <f t="shared" si="133"/>
        <v>1</v>
      </c>
      <c r="R1823" s="8">
        <f t="shared" si="134"/>
        <v>1</v>
      </c>
      <c r="S1823" s="8">
        <f t="shared" si="135"/>
        <v>1</v>
      </c>
      <c r="T1823" s="8">
        <f t="shared" si="136"/>
        <v>3</v>
      </c>
    </row>
    <row r="1824" customHeight="1" spans="1:20">
      <c r="A1824" s="142"/>
      <c r="B1824" s="142"/>
      <c r="C1824" s="142"/>
      <c r="D1824" s="142"/>
      <c r="E1824" s="142"/>
      <c r="F1824" s="142"/>
      <c r="G1824" s="142"/>
      <c r="Q1824" s="8">
        <f t="shared" si="133"/>
        <v>1</v>
      </c>
      <c r="R1824" s="8">
        <f t="shared" si="134"/>
        <v>1</v>
      </c>
      <c r="S1824" s="8">
        <f t="shared" si="135"/>
        <v>1</v>
      </c>
      <c r="T1824" s="8">
        <f t="shared" si="136"/>
        <v>3</v>
      </c>
    </row>
    <row r="1825" customHeight="1" spans="1:20">
      <c r="A1825" s="142"/>
      <c r="B1825" s="142"/>
      <c r="C1825" s="142"/>
      <c r="D1825" s="142"/>
      <c r="E1825" s="142"/>
      <c r="F1825" s="142"/>
      <c r="G1825" s="142"/>
      <c r="Q1825" s="8">
        <f t="shared" si="133"/>
        <v>1</v>
      </c>
      <c r="R1825" s="8">
        <f t="shared" si="134"/>
        <v>1</v>
      </c>
      <c r="S1825" s="8">
        <f t="shared" si="135"/>
        <v>1</v>
      </c>
      <c r="T1825" s="8">
        <f t="shared" si="136"/>
        <v>3</v>
      </c>
    </row>
    <row r="1826" customHeight="1" spans="1:20">
      <c r="A1826" s="142"/>
      <c r="B1826" s="142"/>
      <c r="C1826" s="142"/>
      <c r="D1826" s="142"/>
      <c r="E1826" s="142"/>
      <c r="F1826" s="142"/>
      <c r="G1826" s="142"/>
      <c r="Q1826" s="8">
        <f t="shared" si="133"/>
        <v>1</v>
      </c>
      <c r="R1826" s="8">
        <f t="shared" si="134"/>
        <v>1</v>
      </c>
      <c r="S1826" s="8">
        <f t="shared" si="135"/>
        <v>1</v>
      </c>
      <c r="T1826" s="8">
        <f t="shared" si="136"/>
        <v>3</v>
      </c>
    </row>
    <row r="1827" customHeight="1" spans="1:20">
      <c r="A1827" s="142"/>
      <c r="B1827" s="142"/>
      <c r="C1827" s="142"/>
      <c r="D1827" s="142"/>
      <c r="E1827" s="142"/>
      <c r="F1827" s="142"/>
      <c r="G1827" s="142"/>
      <c r="Q1827" s="8">
        <f t="shared" si="133"/>
        <v>1</v>
      </c>
      <c r="R1827" s="8">
        <f t="shared" si="134"/>
        <v>1</v>
      </c>
      <c r="S1827" s="8">
        <f t="shared" si="135"/>
        <v>1</v>
      </c>
      <c r="T1827" s="8">
        <f t="shared" si="136"/>
        <v>3</v>
      </c>
    </row>
    <row r="1828" customHeight="1" spans="1:20">
      <c r="A1828" s="142"/>
      <c r="B1828" s="142"/>
      <c r="C1828" s="142"/>
      <c r="D1828" s="142"/>
      <c r="E1828" s="142"/>
      <c r="F1828" s="142"/>
      <c r="G1828" s="142"/>
      <c r="Q1828" s="8">
        <f t="shared" si="133"/>
        <v>1</v>
      </c>
      <c r="R1828" s="8">
        <f t="shared" si="134"/>
        <v>1</v>
      </c>
      <c r="S1828" s="8">
        <f t="shared" si="135"/>
        <v>1</v>
      </c>
      <c r="T1828" s="8">
        <f t="shared" si="136"/>
        <v>3</v>
      </c>
    </row>
    <row r="1829" customHeight="1" spans="1:20">
      <c r="A1829" s="142"/>
      <c r="B1829" s="142"/>
      <c r="C1829" s="142"/>
      <c r="D1829" s="142"/>
      <c r="E1829" s="142"/>
      <c r="F1829" s="142"/>
      <c r="G1829" s="142"/>
      <c r="Q1829" s="8">
        <f t="shared" si="133"/>
        <v>1</v>
      </c>
      <c r="R1829" s="8">
        <f t="shared" si="134"/>
        <v>1</v>
      </c>
      <c r="S1829" s="8">
        <f t="shared" si="135"/>
        <v>1</v>
      </c>
      <c r="T1829" s="8">
        <f t="shared" si="136"/>
        <v>3</v>
      </c>
    </row>
    <row r="1830" customHeight="1" spans="1:20">
      <c r="A1830" s="142"/>
      <c r="B1830" s="142"/>
      <c r="C1830" s="142"/>
      <c r="D1830" s="142"/>
      <c r="E1830" s="142"/>
      <c r="F1830" s="142"/>
      <c r="G1830" s="142"/>
      <c r="Q1830" s="8">
        <f t="shared" si="133"/>
        <v>1</v>
      </c>
      <c r="R1830" s="8">
        <f t="shared" si="134"/>
        <v>1</v>
      </c>
      <c r="S1830" s="8">
        <f t="shared" si="135"/>
        <v>1</v>
      </c>
      <c r="T1830" s="8">
        <f t="shared" si="136"/>
        <v>3</v>
      </c>
    </row>
    <row r="1831" customHeight="1" spans="1:20">
      <c r="A1831" s="142"/>
      <c r="B1831" s="142"/>
      <c r="C1831" s="142"/>
      <c r="D1831" s="142"/>
      <c r="E1831" s="142"/>
      <c r="F1831" s="142"/>
      <c r="G1831" s="142"/>
      <c r="Q1831" s="8">
        <f t="shared" si="133"/>
        <v>1</v>
      </c>
      <c r="R1831" s="8">
        <f t="shared" si="134"/>
        <v>1</v>
      </c>
      <c r="S1831" s="8">
        <f t="shared" si="135"/>
        <v>1</v>
      </c>
      <c r="T1831" s="8">
        <f t="shared" si="136"/>
        <v>3</v>
      </c>
    </row>
    <row r="1832" customHeight="1" spans="1:20">
      <c r="A1832" s="142"/>
      <c r="B1832" s="142"/>
      <c r="C1832" s="142"/>
      <c r="D1832" s="142"/>
      <c r="E1832" s="142"/>
      <c r="F1832" s="142"/>
      <c r="G1832" s="142"/>
      <c r="Q1832" s="8">
        <f t="shared" si="133"/>
        <v>1</v>
      </c>
      <c r="R1832" s="8">
        <f t="shared" si="134"/>
        <v>1</v>
      </c>
      <c r="S1832" s="8">
        <f t="shared" si="135"/>
        <v>1</v>
      </c>
      <c r="T1832" s="8">
        <f t="shared" si="136"/>
        <v>3</v>
      </c>
    </row>
    <row r="1833" customHeight="1" spans="1:20">
      <c r="A1833" s="142"/>
      <c r="B1833" s="142"/>
      <c r="C1833" s="142"/>
      <c r="D1833" s="142"/>
      <c r="E1833" s="142"/>
      <c r="F1833" s="142"/>
      <c r="G1833" s="142"/>
      <c r="Q1833" s="8">
        <f t="shared" si="133"/>
        <v>1</v>
      </c>
      <c r="R1833" s="8">
        <f t="shared" si="134"/>
        <v>1</v>
      </c>
      <c r="S1833" s="8">
        <f t="shared" si="135"/>
        <v>1</v>
      </c>
      <c r="T1833" s="8">
        <f t="shared" si="136"/>
        <v>3</v>
      </c>
    </row>
    <row r="1834" customHeight="1" spans="1:20">
      <c r="A1834" s="142"/>
      <c r="B1834" s="142"/>
      <c r="C1834" s="142"/>
      <c r="D1834" s="142"/>
      <c r="E1834" s="142"/>
      <c r="F1834" s="142"/>
      <c r="G1834" s="142"/>
      <c r="Q1834" s="8">
        <f t="shared" si="133"/>
        <v>1</v>
      </c>
      <c r="R1834" s="8">
        <f t="shared" si="134"/>
        <v>1</v>
      </c>
      <c r="S1834" s="8">
        <f t="shared" si="135"/>
        <v>1</v>
      </c>
      <c r="T1834" s="8">
        <f t="shared" si="136"/>
        <v>3</v>
      </c>
    </row>
    <row r="1835" customHeight="1" spans="1:20">
      <c r="A1835" s="142"/>
      <c r="B1835" s="142"/>
      <c r="C1835" s="142"/>
      <c r="D1835" s="142"/>
      <c r="E1835" s="142"/>
      <c r="F1835" s="142"/>
      <c r="G1835" s="142"/>
      <c r="Q1835" s="8">
        <f t="shared" si="133"/>
        <v>1</v>
      </c>
      <c r="R1835" s="8">
        <f t="shared" si="134"/>
        <v>1</v>
      </c>
      <c r="S1835" s="8">
        <f t="shared" si="135"/>
        <v>1</v>
      </c>
      <c r="T1835" s="8">
        <f t="shared" si="136"/>
        <v>3</v>
      </c>
    </row>
    <row r="1836" customHeight="1" spans="1:20">
      <c r="A1836" s="142"/>
      <c r="B1836" s="142"/>
      <c r="C1836" s="142"/>
      <c r="D1836" s="142"/>
      <c r="E1836" s="142"/>
      <c r="F1836" s="142"/>
      <c r="G1836" s="142"/>
      <c r="Q1836" s="8">
        <f t="shared" si="133"/>
        <v>1</v>
      </c>
      <c r="R1836" s="8">
        <f t="shared" si="134"/>
        <v>1</v>
      </c>
      <c r="S1836" s="8">
        <f t="shared" si="135"/>
        <v>1</v>
      </c>
      <c r="T1836" s="8">
        <f t="shared" si="136"/>
        <v>3</v>
      </c>
    </row>
    <row r="1837" customHeight="1" spans="1:20">
      <c r="A1837" s="142"/>
      <c r="B1837" s="142"/>
      <c r="C1837" s="142"/>
      <c r="D1837" s="142"/>
      <c r="E1837" s="142"/>
      <c r="F1837" s="142"/>
      <c r="G1837" s="142"/>
      <c r="Q1837" s="8">
        <f t="shared" si="133"/>
        <v>1</v>
      </c>
      <c r="R1837" s="8">
        <f t="shared" si="134"/>
        <v>1</v>
      </c>
      <c r="S1837" s="8">
        <f t="shared" si="135"/>
        <v>1</v>
      </c>
      <c r="T1837" s="8">
        <f t="shared" si="136"/>
        <v>3</v>
      </c>
    </row>
    <row r="1838" customHeight="1" spans="1:20">
      <c r="A1838" s="142"/>
      <c r="B1838" s="142"/>
      <c r="C1838" s="142"/>
      <c r="D1838" s="142"/>
      <c r="E1838" s="142"/>
      <c r="F1838" s="142"/>
      <c r="G1838" s="142"/>
      <c r="Q1838" s="8">
        <f t="shared" si="133"/>
        <v>1</v>
      </c>
      <c r="R1838" s="8">
        <f t="shared" si="134"/>
        <v>1</v>
      </c>
      <c r="S1838" s="8">
        <f t="shared" si="135"/>
        <v>1</v>
      </c>
      <c r="T1838" s="8">
        <f t="shared" si="136"/>
        <v>3</v>
      </c>
    </row>
    <row r="1839" customHeight="1" spans="1:20">
      <c r="A1839" s="142"/>
      <c r="B1839" s="142"/>
      <c r="C1839" s="142"/>
      <c r="D1839" s="142"/>
      <c r="E1839" s="142"/>
      <c r="F1839" s="142"/>
      <c r="G1839" s="142"/>
      <c r="Q1839" s="8">
        <f t="shared" si="133"/>
        <v>1</v>
      </c>
      <c r="R1839" s="8">
        <f t="shared" si="134"/>
        <v>1</v>
      </c>
      <c r="S1839" s="8">
        <f t="shared" si="135"/>
        <v>1</v>
      </c>
      <c r="T1839" s="8">
        <f t="shared" si="136"/>
        <v>3</v>
      </c>
    </row>
    <row r="1840" customHeight="1" spans="1:20">
      <c r="A1840" s="142"/>
      <c r="B1840" s="142"/>
      <c r="C1840" s="142"/>
      <c r="D1840" s="142"/>
      <c r="E1840" s="142"/>
      <c r="F1840" s="142"/>
      <c r="G1840" s="142"/>
      <c r="Q1840" s="8">
        <f t="shared" si="133"/>
        <v>1</v>
      </c>
      <c r="R1840" s="8">
        <f t="shared" si="134"/>
        <v>1</v>
      </c>
      <c r="S1840" s="8">
        <f t="shared" si="135"/>
        <v>1</v>
      </c>
      <c r="T1840" s="8">
        <f t="shared" si="136"/>
        <v>3</v>
      </c>
    </row>
    <row r="1841" customHeight="1" spans="1:20">
      <c r="A1841" s="142"/>
      <c r="B1841" s="142"/>
      <c r="C1841" s="142"/>
      <c r="D1841" s="142"/>
      <c r="E1841" s="142"/>
      <c r="F1841" s="142"/>
      <c r="G1841" s="142"/>
      <c r="Q1841" s="8">
        <f t="shared" si="133"/>
        <v>1</v>
      </c>
      <c r="R1841" s="8">
        <f t="shared" si="134"/>
        <v>1</v>
      </c>
      <c r="S1841" s="8">
        <f t="shared" si="135"/>
        <v>1</v>
      </c>
      <c r="T1841" s="8">
        <f t="shared" si="136"/>
        <v>3</v>
      </c>
    </row>
    <row r="1842" customHeight="1" spans="1:20">
      <c r="A1842" s="142"/>
      <c r="B1842" s="142"/>
      <c r="C1842" s="142"/>
      <c r="D1842" s="142"/>
      <c r="E1842" s="142"/>
      <c r="F1842" s="142"/>
      <c r="G1842" s="142"/>
      <c r="Q1842" s="8">
        <f t="shared" si="133"/>
        <v>1</v>
      </c>
      <c r="R1842" s="8">
        <f t="shared" si="134"/>
        <v>1</v>
      </c>
      <c r="S1842" s="8">
        <f t="shared" si="135"/>
        <v>1</v>
      </c>
      <c r="T1842" s="8">
        <f t="shared" si="136"/>
        <v>3</v>
      </c>
    </row>
    <row r="1843" customHeight="1" spans="1:20">
      <c r="A1843" s="142"/>
      <c r="B1843" s="142"/>
      <c r="C1843" s="142"/>
      <c r="D1843" s="142"/>
      <c r="E1843" s="142"/>
      <c r="F1843" s="142"/>
      <c r="G1843" s="142"/>
      <c r="Q1843" s="8">
        <f t="shared" si="133"/>
        <v>1</v>
      </c>
      <c r="R1843" s="8">
        <f t="shared" si="134"/>
        <v>1</v>
      </c>
      <c r="S1843" s="8">
        <f t="shared" si="135"/>
        <v>1</v>
      </c>
      <c r="T1843" s="8">
        <f t="shared" si="136"/>
        <v>3</v>
      </c>
    </row>
    <row r="1844" customHeight="1" spans="1:20">
      <c r="A1844" s="142"/>
      <c r="B1844" s="142"/>
      <c r="C1844" s="142"/>
      <c r="D1844" s="142"/>
      <c r="E1844" s="142"/>
      <c r="F1844" s="142"/>
      <c r="G1844" s="142"/>
      <c r="Q1844" s="8">
        <f t="shared" si="133"/>
        <v>1</v>
      </c>
      <c r="R1844" s="8">
        <f t="shared" si="134"/>
        <v>1</v>
      </c>
      <c r="S1844" s="8">
        <f t="shared" si="135"/>
        <v>1</v>
      </c>
      <c r="T1844" s="8">
        <f t="shared" si="136"/>
        <v>3</v>
      </c>
    </row>
    <row r="1845" customHeight="1" spans="1:20">
      <c r="A1845" s="142"/>
      <c r="B1845" s="142"/>
      <c r="C1845" s="142"/>
      <c r="D1845" s="142"/>
      <c r="E1845" s="142"/>
      <c r="F1845" s="142"/>
      <c r="G1845" s="142"/>
      <c r="Q1845" s="8">
        <f t="shared" si="133"/>
        <v>1</v>
      </c>
      <c r="R1845" s="8">
        <f t="shared" si="134"/>
        <v>1</v>
      </c>
      <c r="S1845" s="8">
        <f t="shared" si="135"/>
        <v>1</v>
      </c>
      <c r="T1845" s="8">
        <f t="shared" si="136"/>
        <v>3</v>
      </c>
    </row>
    <row r="1846" customHeight="1" spans="1:20">
      <c r="A1846" s="142"/>
      <c r="B1846" s="142"/>
      <c r="C1846" s="142"/>
      <c r="D1846" s="142"/>
      <c r="E1846" s="142"/>
      <c r="F1846" s="142"/>
      <c r="G1846" s="142"/>
      <c r="Q1846" s="8">
        <f t="shared" si="133"/>
        <v>1</v>
      </c>
      <c r="R1846" s="8">
        <f t="shared" si="134"/>
        <v>1</v>
      </c>
      <c r="S1846" s="8">
        <f t="shared" si="135"/>
        <v>1</v>
      </c>
      <c r="T1846" s="8">
        <f t="shared" si="136"/>
        <v>3</v>
      </c>
    </row>
    <row r="1847" customHeight="1" spans="1:20">
      <c r="A1847" s="142"/>
      <c r="B1847" s="142"/>
      <c r="C1847" s="142"/>
      <c r="D1847" s="142"/>
      <c r="E1847" s="142"/>
      <c r="F1847" s="142"/>
      <c r="G1847" s="142"/>
      <c r="Q1847" s="8">
        <f t="shared" si="133"/>
        <v>1</v>
      </c>
      <c r="R1847" s="8">
        <f t="shared" si="134"/>
        <v>1</v>
      </c>
      <c r="S1847" s="8">
        <f t="shared" si="135"/>
        <v>1</v>
      </c>
      <c r="T1847" s="8">
        <f t="shared" si="136"/>
        <v>3</v>
      </c>
    </row>
    <row r="1848" customHeight="1" spans="1:20">
      <c r="A1848" s="142"/>
      <c r="B1848" s="142"/>
      <c r="C1848" s="142"/>
      <c r="D1848" s="142"/>
      <c r="E1848" s="142"/>
      <c r="F1848" s="142"/>
      <c r="G1848" s="142"/>
      <c r="Q1848" s="8">
        <f t="shared" si="133"/>
        <v>1</v>
      </c>
      <c r="R1848" s="8">
        <f t="shared" si="134"/>
        <v>1</v>
      </c>
      <c r="S1848" s="8">
        <f t="shared" si="135"/>
        <v>1</v>
      </c>
      <c r="T1848" s="8">
        <f t="shared" si="136"/>
        <v>3</v>
      </c>
    </row>
    <row r="1849" customHeight="1" spans="1:20">
      <c r="A1849" s="142"/>
      <c r="B1849" s="142"/>
      <c r="C1849" s="142"/>
      <c r="D1849" s="142"/>
      <c r="E1849" s="142"/>
      <c r="F1849" s="142"/>
      <c r="G1849" s="142"/>
      <c r="Q1849" s="8">
        <f t="shared" si="133"/>
        <v>1</v>
      </c>
      <c r="R1849" s="8">
        <f t="shared" si="134"/>
        <v>1</v>
      </c>
      <c r="S1849" s="8">
        <f t="shared" si="135"/>
        <v>1</v>
      </c>
      <c r="T1849" s="8">
        <f t="shared" si="136"/>
        <v>3</v>
      </c>
    </row>
    <row r="1850" customHeight="1" spans="1:20">
      <c r="A1850" s="142"/>
      <c r="B1850" s="142"/>
      <c r="C1850" s="142"/>
      <c r="D1850" s="142"/>
      <c r="E1850" s="142"/>
      <c r="F1850" s="142"/>
      <c r="G1850" s="142"/>
      <c r="Q1850" s="8">
        <f t="shared" si="133"/>
        <v>1</v>
      </c>
      <c r="R1850" s="8">
        <f t="shared" si="134"/>
        <v>1</v>
      </c>
      <c r="S1850" s="8">
        <f t="shared" si="135"/>
        <v>1</v>
      </c>
      <c r="T1850" s="8">
        <f t="shared" si="136"/>
        <v>3</v>
      </c>
    </row>
    <row r="1851" customHeight="1" spans="1:20">
      <c r="A1851" s="142"/>
      <c r="B1851" s="142"/>
      <c r="C1851" s="142"/>
      <c r="D1851" s="142"/>
      <c r="E1851" s="142"/>
      <c r="F1851" s="142"/>
      <c r="G1851" s="142"/>
      <c r="Q1851" s="8">
        <f t="shared" si="133"/>
        <v>1</v>
      </c>
      <c r="R1851" s="8">
        <f t="shared" si="134"/>
        <v>1</v>
      </c>
      <c r="S1851" s="8">
        <f t="shared" si="135"/>
        <v>1</v>
      </c>
      <c r="T1851" s="8">
        <f t="shared" si="136"/>
        <v>3</v>
      </c>
    </row>
    <row r="1852" customHeight="1" spans="1:20">
      <c r="A1852" s="142"/>
      <c r="B1852" s="142"/>
      <c r="C1852" s="142"/>
      <c r="D1852" s="142"/>
      <c r="E1852" s="142"/>
      <c r="F1852" s="142"/>
      <c r="G1852" s="142"/>
      <c r="Q1852" s="8">
        <f t="shared" si="133"/>
        <v>1</v>
      </c>
      <c r="R1852" s="8">
        <f t="shared" si="134"/>
        <v>1</v>
      </c>
      <c r="S1852" s="8">
        <f t="shared" si="135"/>
        <v>1</v>
      </c>
      <c r="T1852" s="8">
        <f t="shared" si="136"/>
        <v>3</v>
      </c>
    </row>
    <row r="1853" customHeight="1" spans="1:20">
      <c r="A1853" s="142"/>
      <c r="B1853" s="142"/>
      <c r="C1853" s="142"/>
      <c r="D1853" s="142"/>
      <c r="E1853" s="142"/>
      <c r="F1853" s="142"/>
      <c r="G1853" s="142"/>
      <c r="Q1853" s="8">
        <f t="shared" si="133"/>
        <v>1</v>
      </c>
      <c r="R1853" s="8">
        <f t="shared" si="134"/>
        <v>1</v>
      </c>
      <c r="S1853" s="8">
        <f t="shared" si="135"/>
        <v>1</v>
      </c>
      <c r="T1853" s="8">
        <f t="shared" si="136"/>
        <v>3</v>
      </c>
    </row>
    <row r="1854" customHeight="1" spans="1:20">
      <c r="A1854" s="142"/>
      <c r="B1854" s="142"/>
      <c r="C1854" s="142"/>
      <c r="D1854" s="142"/>
      <c r="E1854" s="142"/>
      <c r="F1854" s="142"/>
      <c r="G1854" s="142"/>
      <c r="Q1854" s="8">
        <f t="shared" si="133"/>
        <v>1</v>
      </c>
      <c r="R1854" s="8">
        <f t="shared" si="134"/>
        <v>1</v>
      </c>
      <c r="S1854" s="8">
        <f t="shared" si="135"/>
        <v>1</v>
      </c>
      <c r="T1854" s="8">
        <f t="shared" si="136"/>
        <v>3</v>
      </c>
    </row>
    <row r="1855" customHeight="1" spans="1:20">
      <c r="A1855" s="142"/>
      <c r="B1855" s="142"/>
      <c r="C1855" s="142"/>
      <c r="D1855" s="142"/>
      <c r="E1855" s="142"/>
      <c r="F1855" s="142"/>
      <c r="G1855" s="142"/>
      <c r="Q1855" s="8">
        <f t="shared" si="133"/>
        <v>1</v>
      </c>
      <c r="R1855" s="8">
        <f t="shared" si="134"/>
        <v>1</v>
      </c>
      <c r="S1855" s="8">
        <f t="shared" si="135"/>
        <v>1</v>
      </c>
      <c r="T1855" s="8">
        <f t="shared" si="136"/>
        <v>3</v>
      </c>
    </row>
    <row r="1856" customHeight="1" spans="1:20">
      <c r="A1856" s="142"/>
      <c r="B1856" s="142"/>
      <c r="C1856" s="142"/>
      <c r="D1856" s="142"/>
      <c r="E1856" s="142"/>
      <c r="F1856" s="142"/>
      <c r="G1856" s="142"/>
      <c r="Q1856" s="8">
        <f t="shared" si="133"/>
        <v>1</v>
      </c>
      <c r="R1856" s="8">
        <f t="shared" si="134"/>
        <v>1</v>
      </c>
      <c r="S1856" s="8">
        <f t="shared" si="135"/>
        <v>1</v>
      </c>
      <c r="T1856" s="8">
        <f t="shared" si="136"/>
        <v>3</v>
      </c>
    </row>
    <row r="1857" customHeight="1" spans="1:20">
      <c r="A1857" s="142"/>
      <c r="B1857" s="142"/>
      <c r="C1857" s="142"/>
      <c r="D1857" s="142"/>
      <c r="E1857" s="142"/>
      <c r="F1857" s="142"/>
      <c r="G1857" s="142"/>
      <c r="Q1857" s="8">
        <f t="shared" si="133"/>
        <v>1</v>
      </c>
      <c r="R1857" s="8">
        <f t="shared" si="134"/>
        <v>1</v>
      </c>
      <c r="S1857" s="8">
        <f t="shared" si="135"/>
        <v>1</v>
      </c>
      <c r="T1857" s="8">
        <f t="shared" si="136"/>
        <v>3</v>
      </c>
    </row>
    <row r="1858" customHeight="1" spans="1:20">
      <c r="A1858" s="142"/>
      <c r="B1858" s="142"/>
      <c r="C1858" s="142"/>
      <c r="D1858" s="142"/>
      <c r="E1858" s="142"/>
      <c r="F1858" s="142"/>
      <c r="G1858" s="142"/>
      <c r="Q1858" s="8">
        <f t="shared" si="133"/>
        <v>1</v>
      </c>
      <c r="R1858" s="8">
        <f t="shared" si="134"/>
        <v>1</v>
      </c>
      <c r="S1858" s="8">
        <f t="shared" si="135"/>
        <v>1</v>
      </c>
      <c r="T1858" s="8">
        <f t="shared" si="136"/>
        <v>3</v>
      </c>
    </row>
    <row r="1859" customHeight="1" spans="1:20">
      <c r="A1859" s="142"/>
      <c r="B1859" s="142"/>
      <c r="C1859" s="142"/>
      <c r="D1859" s="142"/>
      <c r="E1859" s="142"/>
      <c r="F1859" s="142"/>
      <c r="G1859" s="142"/>
      <c r="Q1859" s="8">
        <f t="shared" ref="Q1859:Q1922" si="137">IF(K1859="No comment",0,1)</f>
        <v>1</v>
      </c>
      <c r="R1859" s="8">
        <f t="shared" ref="R1859:R1922" si="138">IF(L1859="No comment",0,1)</f>
        <v>1</v>
      </c>
      <c r="S1859" s="8">
        <f t="shared" ref="S1859:S1922" si="139">IF(M1859="No comment",0,1)</f>
        <v>1</v>
      </c>
      <c r="T1859" s="8">
        <f t="shared" ref="T1859:T1922" si="140">SUM(N1859:S1859)</f>
        <v>3</v>
      </c>
    </row>
    <row r="1860" customHeight="1" spans="1:20">
      <c r="A1860" s="142"/>
      <c r="B1860" s="142"/>
      <c r="C1860" s="142"/>
      <c r="D1860" s="142"/>
      <c r="E1860" s="142"/>
      <c r="F1860" s="142"/>
      <c r="G1860" s="142"/>
      <c r="Q1860" s="8">
        <f t="shared" si="137"/>
        <v>1</v>
      </c>
      <c r="R1860" s="8">
        <f t="shared" si="138"/>
        <v>1</v>
      </c>
      <c r="S1860" s="8">
        <f t="shared" si="139"/>
        <v>1</v>
      </c>
      <c r="T1860" s="8">
        <f t="shared" si="140"/>
        <v>3</v>
      </c>
    </row>
    <row r="1861" customHeight="1" spans="1:20">
      <c r="A1861" s="142"/>
      <c r="B1861" s="142"/>
      <c r="C1861" s="142"/>
      <c r="D1861" s="142"/>
      <c r="E1861" s="142"/>
      <c r="F1861" s="142"/>
      <c r="G1861" s="142"/>
      <c r="Q1861" s="8">
        <f t="shared" si="137"/>
        <v>1</v>
      </c>
      <c r="R1861" s="8">
        <f t="shared" si="138"/>
        <v>1</v>
      </c>
      <c r="S1861" s="8">
        <f t="shared" si="139"/>
        <v>1</v>
      </c>
      <c r="T1861" s="8">
        <f t="shared" si="140"/>
        <v>3</v>
      </c>
    </row>
    <row r="1862" customHeight="1" spans="1:20">
      <c r="A1862" s="142"/>
      <c r="B1862" s="142"/>
      <c r="C1862" s="142"/>
      <c r="D1862" s="142"/>
      <c r="E1862" s="142"/>
      <c r="F1862" s="142"/>
      <c r="G1862" s="142"/>
      <c r="Q1862" s="8">
        <f t="shared" si="137"/>
        <v>1</v>
      </c>
      <c r="R1862" s="8">
        <f t="shared" si="138"/>
        <v>1</v>
      </c>
      <c r="S1862" s="8">
        <f t="shared" si="139"/>
        <v>1</v>
      </c>
      <c r="T1862" s="8">
        <f t="shared" si="140"/>
        <v>3</v>
      </c>
    </row>
    <row r="1863" ht="13.8" customHeight="1" spans="1:20">
      <c r="A1863" s="143"/>
      <c r="B1863" s="143"/>
      <c r="C1863" s="143"/>
      <c r="D1863" s="143"/>
      <c r="E1863" s="143"/>
      <c r="F1863" s="143"/>
      <c r="G1863" s="143"/>
      <c r="Q1863" s="8">
        <f t="shared" si="137"/>
        <v>1</v>
      </c>
      <c r="R1863" s="8">
        <f t="shared" si="138"/>
        <v>1</v>
      </c>
      <c r="S1863" s="8">
        <f t="shared" si="139"/>
        <v>1</v>
      </c>
      <c r="T1863" s="8">
        <f t="shared" si="140"/>
        <v>3</v>
      </c>
    </row>
    <row r="1864" ht="13.8" customHeight="1" spans="1:20">
      <c r="A1864" s="13" t="s">
        <v>2</v>
      </c>
      <c r="B1864" s="14" t="s">
        <v>3</v>
      </c>
      <c r="C1864" s="15" t="s">
        <v>4</v>
      </c>
      <c r="D1864" s="15" t="s">
        <v>5</v>
      </c>
      <c r="E1864" s="16" t="s">
        <v>6</v>
      </c>
      <c r="F1864" s="17" t="s">
        <v>7</v>
      </c>
      <c r="G1864" s="18" t="s">
        <v>8</v>
      </c>
      <c r="Q1864" s="8">
        <f t="shared" si="137"/>
        <v>1</v>
      </c>
      <c r="R1864" s="8">
        <f t="shared" si="138"/>
        <v>1</v>
      </c>
      <c r="S1864" s="8">
        <f t="shared" si="139"/>
        <v>1</v>
      </c>
      <c r="T1864" s="8">
        <f t="shared" si="140"/>
        <v>3</v>
      </c>
    </row>
    <row r="1865" customHeight="1" spans="1:20">
      <c r="A1865" s="300"/>
      <c r="B1865" s="112"/>
      <c r="C1865" s="113"/>
      <c r="D1865" s="114"/>
      <c r="E1865" s="115"/>
      <c r="F1865" s="116"/>
      <c r="G1865" s="120"/>
      <c r="Q1865" s="8">
        <f t="shared" si="137"/>
        <v>1</v>
      </c>
      <c r="R1865" s="8">
        <f t="shared" si="138"/>
        <v>1</v>
      </c>
      <c r="S1865" s="8">
        <f t="shared" si="139"/>
        <v>1</v>
      </c>
      <c r="T1865" s="8">
        <f t="shared" si="140"/>
        <v>3</v>
      </c>
    </row>
    <row r="1866" customHeight="1" spans="1:20">
      <c r="A1866" s="112"/>
      <c r="B1866" s="112"/>
      <c r="C1866" s="100" t="s">
        <v>1107</v>
      </c>
      <c r="D1866" s="114"/>
      <c r="E1866" s="115"/>
      <c r="F1866" s="116"/>
      <c r="G1866" s="120"/>
      <c r="Q1866" s="8">
        <f t="shared" si="137"/>
        <v>1</v>
      </c>
      <c r="R1866" s="8">
        <f t="shared" si="138"/>
        <v>1</v>
      </c>
      <c r="S1866" s="8">
        <f t="shared" si="139"/>
        <v>1</v>
      </c>
      <c r="T1866" s="8">
        <f t="shared" si="140"/>
        <v>3</v>
      </c>
    </row>
    <row r="1867" customHeight="1" spans="1:20">
      <c r="A1867" s="112"/>
      <c r="B1867" s="112"/>
      <c r="C1867" s="113"/>
      <c r="D1867" s="114"/>
      <c r="E1867" s="115"/>
      <c r="F1867" s="116"/>
      <c r="G1867" s="120"/>
      <c r="Q1867" s="8">
        <f t="shared" si="137"/>
        <v>1</v>
      </c>
      <c r="R1867" s="8">
        <f t="shared" si="138"/>
        <v>1</v>
      </c>
      <c r="S1867" s="8">
        <f t="shared" si="139"/>
        <v>1</v>
      </c>
      <c r="T1867" s="8">
        <f t="shared" si="140"/>
        <v>3</v>
      </c>
    </row>
    <row r="1868" customHeight="1" spans="1:20">
      <c r="A1868" s="31">
        <v>9.1</v>
      </c>
      <c r="B1868" s="118" t="s">
        <v>310</v>
      </c>
      <c r="C1868" s="28" t="s">
        <v>311</v>
      </c>
      <c r="D1868" s="94"/>
      <c r="E1868" s="119"/>
      <c r="F1868" s="96"/>
      <c r="G1868" s="120"/>
      <c r="Q1868" s="8">
        <f t="shared" si="137"/>
        <v>1</v>
      </c>
      <c r="R1868" s="8">
        <f t="shared" si="138"/>
        <v>1</v>
      </c>
      <c r="S1868" s="8">
        <f t="shared" si="139"/>
        <v>1</v>
      </c>
      <c r="T1868" s="8">
        <f t="shared" si="140"/>
        <v>3</v>
      </c>
    </row>
    <row r="1869" customHeight="1" spans="1:20">
      <c r="A1869" s="31"/>
      <c r="B1869" s="118"/>
      <c r="C1869" s="301"/>
      <c r="D1869" s="94"/>
      <c r="E1869" s="119"/>
      <c r="F1869" s="96"/>
      <c r="G1869" s="120"/>
      <c r="Q1869" s="8">
        <f t="shared" si="137"/>
        <v>1</v>
      </c>
      <c r="R1869" s="8">
        <f t="shared" si="138"/>
        <v>1</v>
      </c>
      <c r="S1869" s="8">
        <f t="shared" si="139"/>
        <v>1</v>
      </c>
      <c r="T1869" s="8">
        <f t="shared" si="140"/>
        <v>3</v>
      </c>
    </row>
    <row r="1870" ht="15.6" customHeight="1" spans="1:20">
      <c r="A1870" s="33" t="s">
        <v>1108</v>
      </c>
      <c r="B1870" s="29" t="s">
        <v>1109</v>
      </c>
      <c r="C1870" s="121" t="s">
        <v>1110</v>
      </c>
      <c r="D1870" s="94" t="s">
        <v>367</v>
      </c>
      <c r="E1870" s="122">
        <v>200</v>
      </c>
      <c r="F1870" s="96"/>
      <c r="G1870" s="120"/>
      <c r="Q1870" s="8">
        <f t="shared" si="137"/>
        <v>1</v>
      </c>
      <c r="R1870" s="8">
        <f t="shared" si="138"/>
        <v>1</v>
      </c>
      <c r="S1870" s="8">
        <f t="shared" si="139"/>
        <v>1</v>
      </c>
      <c r="T1870" s="8">
        <f t="shared" si="140"/>
        <v>3</v>
      </c>
    </row>
    <row r="1871" customHeight="1" spans="1:20">
      <c r="A1871" s="33"/>
      <c r="B1871" s="29"/>
      <c r="C1871" s="121"/>
      <c r="D1871" s="94"/>
      <c r="E1871" s="119"/>
      <c r="F1871" s="96"/>
      <c r="G1871" s="120"/>
      <c r="Q1871" s="8">
        <f t="shared" si="137"/>
        <v>1</v>
      </c>
      <c r="R1871" s="8">
        <f t="shared" si="138"/>
        <v>1</v>
      </c>
      <c r="S1871" s="8">
        <f t="shared" si="139"/>
        <v>1</v>
      </c>
      <c r="T1871" s="8">
        <f t="shared" si="140"/>
        <v>3</v>
      </c>
    </row>
    <row r="1872" ht="14.4" customHeight="1" spans="1:20">
      <c r="A1872" s="33">
        <v>9.2</v>
      </c>
      <c r="B1872" s="138" t="s">
        <v>1111</v>
      </c>
      <c r="C1872" s="302" t="s">
        <v>1112</v>
      </c>
      <c r="D1872" s="303"/>
      <c r="E1872" s="122"/>
      <c r="F1872" s="96"/>
      <c r="G1872" s="120"/>
      <c r="Q1872" s="8">
        <f t="shared" si="137"/>
        <v>1</v>
      </c>
      <c r="R1872" s="8">
        <f t="shared" si="138"/>
        <v>1</v>
      </c>
      <c r="S1872" s="8">
        <f t="shared" si="139"/>
        <v>1</v>
      </c>
      <c r="T1872" s="8">
        <f t="shared" si="140"/>
        <v>3</v>
      </c>
    </row>
    <row r="1873" ht="14.4" customHeight="1" spans="1:20">
      <c r="A1873" s="33"/>
      <c r="B1873" s="138"/>
      <c r="C1873" s="302"/>
      <c r="D1873" s="303"/>
      <c r="E1873" s="122"/>
      <c r="F1873" s="96"/>
      <c r="G1873" s="120"/>
      <c r="Q1873" s="8">
        <f t="shared" si="137"/>
        <v>1</v>
      </c>
      <c r="R1873" s="8">
        <f t="shared" si="138"/>
        <v>1</v>
      </c>
      <c r="S1873" s="8">
        <f t="shared" si="139"/>
        <v>1</v>
      </c>
      <c r="T1873" s="8">
        <f t="shared" si="140"/>
        <v>3</v>
      </c>
    </row>
    <row r="1874" ht="79.2" customHeight="1" spans="1:20">
      <c r="A1874" s="33" t="s">
        <v>1113</v>
      </c>
      <c r="B1874" s="138"/>
      <c r="C1874" s="304" t="s">
        <v>1114</v>
      </c>
      <c r="D1874" s="303" t="s">
        <v>314</v>
      </c>
      <c r="E1874" s="122">
        <v>120</v>
      </c>
      <c r="F1874" s="96"/>
      <c r="G1874" s="120"/>
      <c r="Q1874" s="8">
        <f t="shared" si="137"/>
        <v>1</v>
      </c>
      <c r="R1874" s="8">
        <f t="shared" si="138"/>
        <v>1</v>
      </c>
      <c r="S1874" s="8">
        <f t="shared" si="139"/>
        <v>1</v>
      </c>
      <c r="T1874" s="8">
        <f t="shared" si="140"/>
        <v>3</v>
      </c>
    </row>
    <row r="1875" ht="14.4" customHeight="1" spans="1:20">
      <c r="A1875" s="33"/>
      <c r="B1875" s="138"/>
      <c r="C1875" s="302"/>
      <c r="D1875" s="303"/>
      <c r="E1875" s="122"/>
      <c r="F1875" s="96"/>
      <c r="G1875" s="120"/>
      <c r="Q1875" s="8">
        <f t="shared" si="137"/>
        <v>1</v>
      </c>
      <c r="R1875" s="8">
        <f t="shared" si="138"/>
        <v>1</v>
      </c>
      <c r="S1875" s="8">
        <f t="shared" si="139"/>
        <v>1</v>
      </c>
      <c r="T1875" s="8">
        <f t="shared" si="140"/>
        <v>3</v>
      </c>
    </row>
    <row r="1876" ht="92.4" customHeight="1" spans="1:20">
      <c r="A1876" s="33" t="s">
        <v>1115</v>
      </c>
      <c r="B1876" s="138"/>
      <c r="C1876" s="302" t="s">
        <v>1116</v>
      </c>
      <c r="D1876" s="303" t="s">
        <v>314</v>
      </c>
      <c r="E1876" s="122">
        <v>20</v>
      </c>
      <c r="F1876" s="96"/>
      <c r="G1876" s="120"/>
      <c r="Q1876" s="8">
        <f t="shared" si="137"/>
        <v>1</v>
      </c>
      <c r="R1876" s="8">
        <f t="shared" si="138"/>
        <v>1</v>
      </c>
      <c r="S1876" s="8">
        <f t="shared" si="139"/>
        <v>1</v>
      </c>
      <c r="T1876" s="8">
        <f t="shared" si="140"/>
        <v>3</v>
      </c>
    </row>
    <row r="1877" ht="14.4" customHeight="1" spans="1:20">
      <c r="A1877" s="33"/>
      <c r="B1877" s="138"/>
      <c r="C1877" s="302"/>
      <c r="D1877" s="303"/>
      <c r="E1877" s="122"/>
      <c r="F1877" s="96"/>
      <c r="G1877" s="120"/>
      <c r="Q1877" s="8">
        <f t="shared" si="137"/>
        <v>1</v>
      </c>
      <c r="R1877" s="8">
        <f t="shared" si="138"/>
        <v>1</v>
      </c>
      <c r="S1877" s="8">
        <f t="shared" si="139"/>
        <v>1</v>
      </c>
      <c r="T1877" s="8">
        <f t="shared" si="140"/>
        <v>3</v>
      </c>
    </row>
    <row r="1878" ht="26.4" customHeight="1" spans="1:20">
      <c r="A1878" s="33" t="s">
        <v>1117</v>
      </c>
      <c r="B1878" s="138"/>
      <c r="C1878" s="305" t="s">
        <v>1118</v>
      </c>
      <c r="D1878" s="303" t="s">
        <v>319</v>
      </c>
      <c r="E1878" s="122">
        <v>2</v>
      </c>
      <c r="F1878" s="96"/>
      <c r="G1878" s="120"/>
      <c r="Q1878" s="8">
        <f t="shared" si="137"/>
        <v>1</v>
      </c>
      <c r="R1878" s="8">
        <f t="shared" si="138"/>
        <v>1</v>
      </c>
      <c r="S1878" s="8">
        <f t="shared" si="139"/>
        <v>1</v>
      </c>
      <c r="T1878" s="8">
        <f t="shared" si="140"/>
        <v>3</v>
      </c>
    </row>
    <row r="1879" ht="14.4" customHeight="1" spans="1:20">
      <c r="A1879" s="33"/>
      <c r="B1879" s="138"/>
      <c r="C1879" s="305"/>
      <c r="D1879" s="303"/>
      <c r="E1879" s="122"/>
      <c r="F1879" s="96"/>
      <c r="G1879" s="120"/>
      <c r="Q1879" s="8">
        <f t="shared" si="137"/>
        <v>1</v>
      </c>
      <c r="R1879" s="8">
        <f t="shared" si="138"/>
        <v>1</v>
      </c>
      <c r="S1879" s="8">
        <f t="shared" si="139"/>
        <v>1</v>
      </c>
      <c r="T1879" s="8">
        <f t="shared" si="140"/>
        <v>3</v>
      </c>
    </row>
    <row r="1880" customHeight="1" spans="1:20">
      <c r="A1880" s="33">
        <v>9.3</v>
      </c>
      <c r="B1880" s="298" t="s">
        <v>1119</v>
      </c>
      <c r="C1880" s="306" t="s">
        <v>1120</v>
      </c>
      <c r="D1880" s="307"/>
      <c r="E1880" s="308"/>
      <c r="F1880" s="309"/>
      <c r="G1880" s="310"/>
      <c r="Q1880" s="8">
        <f t="shared" si="137"/>
        <v>1</v>
      </c>
      <c r="R1880" s="8">
        <f t="shared" si="138"/>
        <v>1</v>
      </c>
      <c r="S1880" s="8">
        <f t="shared" si="139"/>
        <v>1</v>
      </c>
      <c r="T1880" s="8">
        <f t="shared" si="140"/>
        <v>3</v>
      </c>
    </row>
    <row r="1881" ht="14.4" customHeight="1" spans="1:20">
      <c r="A1881" s="298"/>
      <c r="B1881" s="138"/>
      <c r="C1881" s="305"/>
      <c r="D1881" s="303"/>
      <c r="E1881" s="122"/>
      <c r="F1881" s="96"/>
      <c r="G1881" s="120"/>
      <c r="Q1881" s="8">
        <f t="shared" si="137"/>
        <v>1</v>
      </c>
      <c r="R1881" s="8">
        <f t="shared" si="138"/>
        <v>1</v>
      </c>
      <c r="S1881" s="8">
        <f t="shared" si="139"/>
        <v>1</v>
      </c>
      <c r="T1881" s="8">
        <f t="shared" si="140"/>
        <v>3</v>
      </c>
    </row>
    <row r="1882" ht="26.4" customHeight="1" spans="1:20">
      <c r="A1882" s="33" t="s">
        <v>1121</v>
      </c>
      <c r="B1882" s="138" t="s">
        <v>1122</v>
      </c>
      <c r="C1882" s="305" t="s">
        <v>1123</v>
      </c>
      <c r="D1882" s="311" t="s">
        <v>1124</v>
      </c>
      <c r="E1882" s="95">
        <f>256*0.3</f>
        <v>76.8</v>
      </c>
      <c r="F1882" s="96"/>
      <c r="G1882" s="310"/>
      <c r="Q1882" s="8">
        <f t="shared" si="137"/>
        <v>1</v>
      </c>
      <c r="R1882" s="8">
        <f t="shared" si="138"/>
        <v>1</v>
      </c>
      <c r="S1882" s="8">
        <f t="shared" si="139"/>
        <v>1</v>
      </c>
      <c r="T1882" s="8">
        <f t="shared" si="140"/>
        <v>3</v>
      </c>
    </row>
    <row r="1883" customHeight="1" spans="1:20">
      <c r="A1883" s="33"/>
      <c r="B1883" s="138"/>
      <c r="C1883" s="305"/>
      <c r="D1883" s="311"/>
      <c r="E1883" s="95"/>
      <c r="F1883" s="96"/>
      <c r="G1883" s="120"/>
      <c r="Q1883" s="8">
        <f t="shared" si="137"/>
        <v>1</v>
      </c>
      <c r="R1883" s="8">
        <f t="shared" si="138"/>
        <v>1</v>
      </c>
      <c r="S1883" s="8">
        <f t="shared" si="139"/>
        <v>1</v>
      </c>
      <c r="T1883" s="8">
        <f t="shared" si="140"/>
        <v>3</v>
      </c>
    </row>
    <row r="1884" ht="26.4" customHeight="1" spans="1:20">
      <c r="A1884" s="33" t="s">
        <v>1125</v>
      </c>
      <c r="B1884" s="298" t="s">
        <v>1126</v>
      </c>
      <c r="C1884" s="254" t="s">
        <v>1127</v>
      </c>
      <c r="D1884" s="307"/>
      <c r="E1884" s="308"/>
      <c r="F1884" s="309"/>
      <c r="G1884" s="310"/>
      <c r="Q1884" s="8">
        <f t="shared" si="137"/>
        <v>1</v>
      </c>
      <c r="R1884" s="8">
        <f t="shared" si="138"/>
        <v>1</v>
      </c>
      <c r="S1884" s="8">
        <f t="shared" si="139"/>
        <v>1</v>
      </c>
      <c r="T1884" s="8">
        <f t="shared" si="140"/>
        <v>3</v>
      </c>
    </row>
    <row r="1885" customHeight="1" spans="1:20">
      <c r="A1885" s="298"/>
      <c r="B1885" s="298"/>
      <c r="C1885" s="254"/>
      <c r="D1885" s="311"/>
      <c r="E1885" s="308"/>
      <c r="F1885" s="309"/>
      <c r="G1885" s="312"/>
      <c r="Q1885" s="8">
        <f t="shared" si="137"/>
        <v>1</v>
      </c>
      <c r="R1885" s="8">
        <f t="shared" si="138"/>
        <v>1</v>
      </c>
      <c r="S1885" s="8">
        <f t="shared" si="139"/>
        <v>1</v>
      </c>
      <c r="T1885" s="8">
        <f t="shared" si="140"/>
        <v>3</v>
      </c>
    </row>
    <row r="1886" ht="26.4" customHeight="1" spans="1:20">
      <c r="A1886" s="298" t="s">
        <v>1128</v>
      </c>
      <c r="B1886" s="138"/>
      <c r="C1886" s="305" t="s">
        <v>1129</v>
      </c>
      <c r="D1886" s="311" t="s">
        <v>1124</v>
      </c>
      <c r="E1886" s="95">
        <v>38.4</v>
      </c>
      <c r="F1886" s="96"/>
      <c r="G1886" s="310"/>
      <c r="Q1886" s="8">
        <f t="shared" si="137"/>
        <v>1</v>
      </c>
      <c r="R1886" s="8">
        <f t="shared" si="138"/>
        <v>1</v>
      </c>
      <c r="S1886" s="8">
        <f t="shared" si="139"/>
        <v>1</v>
      </c>
      <c r="T1886" s="8">
        <f t="shared" si="140"/>
        <v>3</v>
      </c>
    </row>
    <row r="1887" customHeight="1" spans="1:20">
      <c r="A1887" s="33"/>
      <c r="B1887" s="138"/>
      <c r="C1887" s="305"/>
      <c r="D1887" s="311"/>
      <c r="E1887" s="95"/>
      <c r="F1887" s="96"/>
      <c r="G1887" s="120"/>
      <c r="Q1887" s="8">
        <f t="shared" si="137"/>
        <v>1</v>
      </c>
      <c r="R1887" s="8">
        <f t="shared" si="138"/>
        <v>1</v>
      </c>
      <c r="S1887" s="8">
        <f t="shared" si="139"/>
        <v>1</v>
      </c>
      <c r="T1887" s="8">
        <f t="shared" si="140"/>
        <v>3</v>
      </c>
    </row>
    <row r="1888" ht="26.4" customHeight="1" spans="1:20">
      <c r="A1888" s="33" t="s">
        <v>1130</v>
      </c>
      <c r="B1888" s="138"/>
      <c r="C1888" s="305" t="s">
        <v>1131</v>
      </c>
      <c r="D1888" s="311" t="s">
        <v>1124</v>
      </c>
      <c r="E1888" s="95">
        <v>38.4</v>
      </c>
      <c r="F1888" s="96"/>
      <c r="G1888" s="310"/>
      <c r="Q1888" s="8">
        <f t="shared" si="137"/>
        <v>1</v>
      </c>
      <c r="R1888" s="8">
        <f t="shared" si="138"/>
        <v>1</v>
      </c>
      <c r="S1888" s="8">
        <f t="shared" si="139"/>
        <v>1</v>
      </c>
      <c r="T1888" s="8">
        <f t="shared" si="140"/>
        <v>3</v>
      </c>
    </row>
    <row r="1889" ht="14.4" customHeight="1" spans="1:20">
      <c r="A1889" s="33"/>
      <c r="B1889" s="138"/>
      <c r="C1889" s="305"/>
      <c r="D1889" s="303"/>
      <c r="E1889" s="122"/>
      <c r="F1889" s="96"/>
      <c r="G1889" s="120"/>
      <c r="Q1889" s="8">
        <f t="shared" si="137"/>
        <v>1</v>
      </c>
      <c r="R1889" s="8">
        <f t="shared" si="138"/>
        <v>1</v>
      </c>
      <c r="S1889" s="8">
        <f t="shared" si="139"/>
        <v>1</v>
      </c>
      <c r="T1889" s="8">
        <f t="shared" si="140"/>
        <v>3</v>
      </c>
    </row>
    <row r="1890" ht="14.4" customHeight="1" spans="1:20">
      <c r="A1890" s="33">
        <v>9.4</v>
      </c>
      <c r="B1890" s="313" t="s">
        <v>1132</v>
      </c>
      <c r="C1890" s="314" t="s">
        <v>1133</v>
      </c>
      <c r="D1890" s="303"/>
      <c r="E1890" s="122"/>
      <c r="F1890" s="96"/>
      <c r="G1890" s="120"/>
      <c r="Q1890" s="8">
        <f t="shared" si="137"/>
        <v>1</v>
      </c>
      <c r="R1890" s="8">
        <f t="shared" si="138"/>
        <v>1</v>
      </c>
      <c r="S1890" s="8">
        <f t="shared" si="139"/>
        <v>1</v>
      </c>
      <c r="T1890" s="8">
        <f t="shared" si="140"/>
        <v>3</v>
      </c>
    </row>
    <row r="1891" ht="14.4" customHeight="1" spans="1:20">
      <c r="A1891" s="298"/>
      <c r="B1891" s="313"/>
      <c r="C1891" s="315"/>
      <c r="D1891" s="303"/>
      <c r="E1891" s="122"/>
      <c r="F1891" s="96"/>
      <c r="G1891" s="120"/>
      <c r="Q1891" s="8">
        <f t="shared" si="137"/>
        <v>1</v>
      </c>
      <c r="R1891" s="8">
        <f t="shared" si="138"/>
        <v>1</v>
      </c>
      <c r="S1891" s="8">
        <f t="shared" si="139"/>
        <v>1</v>
      </c>
      <c r="T1891" s="8">
        <f t="shared" si="140"/>
        <v>3</v>
      </c>
    </row>
    <row r="1892" ht="14.4" customHeight="1" spans="1:20">
      <c r="A1892" s="298" t="s">
        <v>1134</v>
      </c>
      <c r="B1892" s="313" t="s">
        <v>542</v>
      </c>
      <c r="C1892" s="315" t="s">
        <v>1135</v>
      </c>
      <c r="D1892" s="303"/>
      <c r="E1892" s="122"/>
      <c r="F1892" s="96"/>
      <c r="G1892" s="120"/>
      <c r="Q1892" s="8">
        <f t="shared" si="137"/>
        <v>1</v>
      </c>
      <c r="R1892" s="8">
        <f t="shared" si="138"/>
        <v>1</v>
      </c>
      <c r="S1892" s="8">
        <f t="shared" si="139"/>
        <v>1</v>
      </c>
      <c r="T1892" s="8">
        <f t="shared" si="140"/>
        <v>3</v>
      </c>
    </row>
    <row r="1893" customHeight="1" spans="1:20">
      <c r="A1893" s="298"/>
      <c r="B1893" s="313"/>
      <c r="C1893" s="315"/>
      <c r="D1893" s="307"/>
      <c r="E1893" s="308"/>
      <c r="F1893" s="309"/>
      <c r="G1893" s="310"/>
      <c r="Q1893" s="8">
        <f t="shared" si="137"/>
        <v>1</v>
      </c>
      <c r="R1893" s="8">
        <f t="shared" si="138"/>
        <v>1</v>
      </c>
      <c r="S1893" s="8">
        <f t="shared" si="139"/>
        <v>1</v>
      </c>
      <c r="T1893" s="8">
        <f t="shared" si="140"/>
        <v>3</v>
      </c>
    </row>
    <row r="1894" customHeight="1" spans="1:20">
      <c r="A1894" s="298" t="s">
        <v>1136</v>
      </c>
      <c r="B1894" s="313"/>
      <c r="C1894" s="316" t="s">
        <v>1137</v>
      </c>
      <c r="D1894" s="307" t="s">
        <v>314</v>
      </c>
      <c r="E1894" s="308">
        <v>1</v>
      </c>
      <c r="F1894" s="309"/>
      <c r="G1894" s="310"/>
      <c r="Q1894" s="8">
        <f t="shared" si="137"/>
        <v>1</v>
      </c>
      <c r="R1894" s="8">
        <f t="shared" si="138"/>
        <v>1</v>
      </c>
      <c r="S1894" s="8">
        <f t="shared" si="139"/>
        <v>1</v>
      </c>
      <c r="T1894" s="8">
        <f t="shared" si="140"/>
        <v>3</v>
      </c>
    </row>
    <row r="1895" customHeight="1" spans="1:20">
      <c r="A1895" s="298"/>
      <c r="B1895" s="313"/>
      <c r="C1895" s="315"/>
      <c r="D1895" s="307"/>
      <c r="E1895" s="308"/>
      <c r="F1895" s="309"/>
      <c r="G1895" s="310"/>
      <c r="Q1895" s="8">
        <f t="shared" si="137"/>
        <v>1</v>
      </c>
      <c r="R1895" s="8">
        <f t="shared" si="138"/>
        <v>1</v>
      </c>
      <c r="S1895" s="8">
        <f t="shared" si="139"/>
        <v>1</v>
      </c>
      <c r="T1895" s="8">
        <f t="shared" si="140"/>
        <v>3</v>
      </c>
    </row>
    <row r="1896" customHeight="1" spans="1:20">
      <c r="A1896" s="298" t="s">
        <v>1138</v>
      </c>
      <c r="B1896" s="313" t="s">
        <v>315</v>
      </c>
      <c r="C1896" s="315" t="s">
        <v>1139</v>
      </c>
      <c r="D1896" s="307"/>
      <c r="E1896" s="308"/>
      <c r="F1896" s="309"/>
      <c r="G1896" s="310"/>
      <c r="Q1896" s="8">
        <f t="shared" si="137"/>
        <v>1</v>
      </c>
      <c r="R1896" s="8">
        <f t="shared" si="138"/>
        <v>1</v>
      </c>
      <c r="S1896" s="8">
        <f t="shared" si="139"/>
        <v>1</v>
      </c>
      <c r="T1896" s="8">
        <f t="shared" si="140"/>
        <v>3</v>
      </c>
    </row>
    <row r="1897" customHeight="1" spans="1:20">
      <c r="A1897" s="298"/>
      <c r="B1897" s="313"/>
      <c r="C1897" s="315"/>
      <c r="D1897" s="307"/>
      <c r="E1897" s="308"/>
      <c r="F1897" s="309"/>
      <c r="G1897" s="310"/>
      <c r="Q1897" s="8">
        <f t="shared" si="137"/>
        <v>1</v>
      </c>
      <c r="R1897" s="8">
        <f t="shared" si="138"/>
        <v>1</v>
      </c>
      <c r="S1897" s="8">
        <f t="shared" si="139"/>
        <v>1</v>
      </c>
      <c r="T1897" s="8">
        <f t="shared" si="140"/>
        <v>3</v>
      </c>
    </row>
    <row r="1898" customHeight="1" spans="1:20">
      <c r="A1898" s="298" t="s">
        <v>1140</v>
      </c>
      <c r="B1898" s="313"/>
      <c r="C1898" s="254" t="s">
        <v>1141</v>
      </c>
      <c r="D1898" s="317" t="s">
        <v>1142</v>
      </c>
      <c r="E1898" s="308">
        <v>256</v>
      </c>
      <c r="F1898" s="309"/>
      <c r="G1898" s="310"/>
      <c r="Q1898" s="8">
        <f t="shared" si="137"/>
        <v>1</v>
      </c>
      <c r="R1898" s="8">
        <f t="shared" si="138"/>
        <v>1</v>
      </c>
      <c r="S1898" s="8">
        <f t="shared" si="139"/>
        <v>1</v>
      </c>
      <c r="T1898" s="8">
        <f t="shared" si="140"/>
        <v>3</v>
      </c>
    </row>
    <row r="1899" customHeight="1" spans="1:20">
      <c r="A1899" s="298"/>
      <c r="B1899" s="298"/>
      <c r="C1899" s="254"/>
      <c r="D1899" s="317"/>
      <c r="E1899" s="308"/>
      <c r="F1899" s="309"/>
      <c r="G1899" s="310"/>
      <c r="Q1899" s="8">
        <f t="shared" si="137"/>
        <v>1</v>
      </c>
      <c r="R1899" s="8">
        <f t="shared" si="138"/>
        <v>1</v>
      </c>
      <c r="S1899" s="8">
        <f t="shared" si="139"/>
        <v>1</v>
      </c>
      <c r="T1899" s="8">
        <f t="shared" si="140"/>
        <v>3</v>
      </c>
    </row>
    <row r="1900" customHeight="1" spans="1:20">
      <c r="A1900" s="298" t="s">
        <v>1143</v>
      </c>
      <c r="B1900" s="298" t="s">
        <v>1144</v>
      </c>
      <c r="C1900" s="315" t="s">
        <v>1145</v>
      </c>
      <c r="D1900" s="307" t="s">
        <v>314</v>
      </c>
      <c r="E1900" s="308">
        <f>ROUND(0.1*E1906,0)</f>
        <v>16</v>
      </c>
      <c r="F1900" s="309"/>
      <c r="G1900" s="310"/>
      <c r="Q1900" s="8">
        <f t="shared" si="137"/>
        <v>1</v>
      </c>
      <c r="R1900" s="8">
        <f t="shared" si="138"/>
        <v>1</v>
      </c>
      <c r="S1900" s="8">
        <f t="shared" si="139"/>
        <v>1</v>
      </c>
      <c r="T1900" s="8">
        <f t="shared" si="140"/>
        <v>3</v>
      </c>
    </row>
    <row r="1901" customHeight="1" spans="1:20">
      <c r="A1901" s="298"/>
      <c r="B1901" s="298"/>
      <c r="C1901" s="315"/>
      <c r="D1901" s="307"/>
      <c r="E1901" s="308"/>
      <c r="F1901" s="309"/>
      <c r="G1901" s="310"/>
      <c r="Q1901" s="8">
        <f t="shared" si="137"/>
        <v>1</v>
      </c>
      <c r="R1901" s="8">
        <f t="shared" si="138"/>
        <v>1</v>
      </c>
      <c r="S1901" s="8">
        <f t="shared" si="139"/>
        <v>1</v>
      </c>
      <c r="T1901" s="8">
        <f t="shared" si="140"/>
        <v>3</v>
      </c>
    </row>
    <row r="1902" customHeight="1" spans="1:20">
      <c r="A1902" s="298">
        <v>9.5</v>
      </c>
      <c r="B1902" s="298" t="s">
        <v>1146</v>
      </c>
      <c r="C1902" s="314" t="s">
        <v>1147</v>
      </c>
      <c r="D1902" s="307"/>
      <c r="E1902" s="308"/>
      <c r="F1902" s="309"/>
      <c r="G1902" s="310"/>
      <c r="Q1902" s="8">
        <f t="shared" si="137"/>
        <v>1</v>
      </c>
      <c r="R1902" s="8">
        <f t="shared" si="138"/>
        <v>1</v>
      </c>
      <c r="S1902" s="8">
        <f t="shared" si="139"/>
        <v>1</v>
      </c>
      <c r="T1902" s="8">
        <f t="shared" si="140"/>
        <v>3</v>
      </c>
    </row>
    <row r="1903" customHeight="1" spans="1:20">
      <c r="A1903" s="298"/>
      <c r="B1903" s="298"/>
      <c r="C1903" s="315"/>
      <c r="D1903" s="307"/>
      <c r="E1903" s="308"/>
      <c r="F1903" s="309"/>
      <c r="G1903" s="310"/>
      <c r="Q1903" s="8">
        <f t="shared" si="137"/>
        <v>1</v>
      </c>
      <c r="R1903" s="8">
        <f t="shared" si="138"/>
        <v>1</v>
      </c>
      <c r="S1903" s="8">
        <f t="shared" si="139"/>
        <v>1</v>
      </c>
      <c r="T1903" s="8">
        <f t="shared" si="140"/>
        <v>3</v>
      </c>
    </row>
    <row r="1904" customHeight="1" spans="1:20">
      <c r="A1904" s="298" t="s">
        <v>1148</v>
      </c>
      <c r="B1904" s="298" t="s">
        <v>542</v>
      </c>
      <c r="C1904" s="315" t="s">
        <v>1149</v>
      </c>
      <c r="D1904" s="307"/>
      <c r="E1904" s="308"/>
      <c r="F1904" s="309"/>
      <c r="G1904" s="310"/>
      <c r="Q1904" s="8">
        <f t="shared" si="137"/>
        <v>1</v>
      </c>
      <c r="R1904" s="8">
        <f t="shared" si="138"/>
        <v>1</v>
      </c>
      <c r="S1904" s="8">
        <f t="shared" si="139"/>
        <v>1</v>
      </c>
      <c r="T1904" s="8">
        <f t="shared" si="140"/>
        <v>3</v>
      </c>
    </row>
    <row r="1905" customHeight="1" spans="1:20">
      <c r="A1905" s="298"/>
      <c r="B1905" s="298"/>
      <c r="C1905" s="315"/>
      <c r="D1905" s="307"/>
      <c r="E1905" s="308"/>
      <c r="F1905" s="309"/>
      <c r="G1905" s="310"/>
      <c r="Q1905" s="8">
        <f t="shared" si="137"/>
        <v>1</v>
      </c>
      <c r="R1905" s="8">
        <f t="shared" si="138"/>
        <v>1</v>
      </c>
      <c r="S1905" s="8">
        <f t="shared" si="139"/>
        <v>1</v>
      </c>
      <c r="T1905" s="8">
        <f t="shared" si="140"/>
        <v>3</v>
      </c>
    </row>
    <row r="1906" customHeight="1" spans="1:20">
      <c r="A1906" s="298" t="s">
        <v>1150</v>
      </c>
      <c r="B1906" s="298"/>
      <c r="C1906" s="315" t="s">
        <v>1151</v>
      </c>
      <c r="D1906" s="307" t="s">
        <v>314</v>
      </c>
      <c r="E1906" s="308">
        <v>160</v>
      </c>
      <c r="F1906" s="309"/>
      <c r="G1906" s="310"/>
      <c r="Q1906" s="8">
        <f t="shared" si="137"/>
        <v>1</v>
      </c>
      <c r="R1906" s="8">
        <f t="shared" si="138"/>
        <v>1</v>
      </c>
      <c r="S1906" s="8">
        <f t="shared" si="139"/>
        <v>1</v>
      </c>
      <c r="T1906" s="8">
        <f t="shared" si="140"/>
        <v>3</v>
      </c>
    </row>
    <row r="1907" ht="13.8" customHeight="1" spans="1:20">
      <c r="A1907" s="318"/>
      <c r="B1907" s="130"/>
      <c r="C1907" s="319"/>
      <c r="D1907" s="307"/>
      <c r="E1907" s="308"/>
      <c r="F1907" s="309"/>
      <c r="G1907" s="310"/>
      <c r="Q1907" s="8">
        <f t="shared" si="137"/>
        <v>1</v>
      </c>
      <c r="R1907" s="8">
        <f t="shared" si="138"/>
        <v>1</v>
      </c>
      <c r="S1907" s="8">
        <f t="shared" si="139"/>
        <v>1</v>
      </c>
      <c r="T1907" s="8">
        <f t="shared" si="140"/>
        <v>3</v>
      </c>
    </row>
    <row r="1908" ht="13.8" customHeight="1" spans="1:20">
      <c r="A1908" s="53" t="s">
        <v>454</v>
      </c>
      <c r="B1908" s="54"/>
      <c r="C1908" s="54"/>
      <c r="D1908" s="55"/>
      <c r="E1908" s="55"/>
      <c r="F1908" s="56"/>
      <c r="G1908" s="58"/>
      <c r="Q1908" s="8">
        <f t="shared" si="137"/>
        <v>1</v>
      </c>
      <c r="R1908" s="8">
        <f t="shared" si="138"/>
        <v>1</v>
      </c>
      <c r="S1908" s="8">
        <f t="shared" si="139"/>
        <v>1</v>
      </c>
      <c r="T1908" s="8">
        <f t="shared" si="140"/>
        <v>3</v>
      </c>
    </row>
    <row r="1909" customHeight="1" spans="1:20">
      <c r="A1909" s="141" t="s">
        <v>1152</v>
      </c>
      <c r="B1909" s="141"/>
      <c r="C1909" s="141"/>
      <c r="D1909" s="141"/>
      <c r="E1909" s="141"/>
      <c r="F1909" s="141"/>
      <c r="G1909" s="141"/>
      <c r="Q1909" s="8">
        <f t="shared" si="137"/>
        <v>1</v>
      </c>
      <c r="R1909" s="8">
        <f t="shared" si="138"/>
        <v>1</v>
      </c>
      <c r="S1909" s="8">
        <f t="shared" si="139"/>
        <v>1</v>
      </c>
      <c r="T1909" s="8">
        <f t="shared" si="140"/>
        <v>3</v>
      </c>
    </row>
    <row r="1910" customHeight="1" spans="1:20">
      <c r="A1910" s="142"/>
      <c r="B1910" s="142"/>
      <c r="C1910" s="142"/>
      <c r="D1910" s="142"/>
      <c r="E1910" s="142"/>
      <c r="F1910" s="142"/>
      <c r="G1910" s="142"/>
      <c r="Q1910" s="8">
        <f t="shared" si="137"/>
        <v>1</v>
      </c>
      <c r="R1910" s="8">
        <f t="shared" si="138"/>
        <v>1</v>
      </c>
      <c r="S1910" s="8">
        <f t="shared" si="139"/>
        <v>1</v>
      </c>
      <c r="T1910" s="8">
        <f t="shared" si="140"/>
        <v>3</v>
      </c>
    </row>
    <row r="1911" customHeight="1" spans="1:20">
      <c r="A1911" s="142"/>
      <c r="B1911" s="142"/>
      <c r="C1911" s="142"/>
      <c r="D1911" s="142"/>
      <c r="E1911" s="142"/>
      <c r="F1911" s="142"/>
      <c r="G1911" s="142"/>
      <c r="Q1911" s="8">
        <f t="shared" si="137"/>
        <v>1</v>
      </c>
      <c r="R1911" s="8">
        <f t="shared" si="138"/>
        <v>1</v>
      </c>
      <c r="S1911" s="8">
        <f t="shared" si="139"/>
        <v>1</v>
      </c>
      <c r="T1911" s="8">
        <f t="shared" si="140"/>
        <v>3</v>
      </c>
    </row>
    <row r="1912" customHeight="1" spans="1:20">
      <c r="A1912" s="142"/>
      <c r="B1912" s="142"/>
      <c r="C1912" s="142"/>
      <c r="D1912" s="142"/>
      <c r="E1912" s="142"/>
      <c r="F1912" s="142"/>
      <c r="G1912" s="142"/>
      <c r="Q1912" s="8">
        <f t="shared" si="137"/>
        <v>1</v>
      </c>
      <c r="R1912" s="8">
        <f t="shared" si="138"/>
        <v>1</v>
      </c>
      <c r="S1912" s="8">
        <f t="shared" si="139"/>
        <v>1</v>
      </c>
      <c r="T1912" s="8">
        <f t="shared" si="140"/>
        <v>3</v>
      </c>
    </row>
    <row r="1913" customHeight="1" spans="1:20">
      <c r="A1913" s="142"/>
      <c r="B1913" s="142"/>
      <c r="C1913" s="142"/>
      <c r="D1913" s="142"/>
      <c r="E1913" s="142"/>
      <c r="F1913" s="142"/>
      <c r="G1913" s="142"/>
      <c r="Q1913" s="8">
        <f t="shared" si="137"/>
        <v>1</v>
      </c>
      <c r="R1913" s="8">
        <f t="shared" si="138"/>
        <v>1</v>
      </c>
      <c r="S1913" s="8">
        <f t="shared" si="139"/>
        <v>1</v>
      </c>
      <c r="T1913" s="8">
        <f t="shared" si="140"/>
        <v>3</v>
      </c>
    </row>
    <row r="1914" customHeight="1" spans="1:20">
      <c r="A1914" s="142"/>
      <c r="B1914" s="142"/>
      <c r="C1914" s="142"/>
      <c r="D1914" s="142"/>
      <c r="E1914" s="142"/>
      <c r="F1914" s="142"/>
      <c r="G1914" s="142"/>
      <c r="Q1914" s="8">
        <f t="shared" si="137"/>
        <v>1</v>
      </c>
      <c r="R1914" s="8">
        <f t="shared" si="138"/>
        <v>1</v>
      </c>
      <c r="S1914" s="8">
        <f t="shared" si="139"/>
        <v>1</v>
      </c>
      <c r="T1914" s="8">
        <f t="shared" si="140"/>
        <v>3</v>
      </c>
    </row>
    <row r="1915" customHeight="1" spans="1:20">
      <c r="A1915" s="142"/>
      <c r="B1915" s="142"/>
      <c r="C1915" s="142"/>
      <c r="D1915" s="142"/>
      <c r="E1915" s="142"/>
      <c r="F1915" s="142"/>
      <c r="G1915" s="142"/>
      <c r="Q1915" s="8">
        <f t="shared" si="137"/>
        <v>1</v>
      </c>
      <c r="R1915" s="8">
        <f t="shared" si="138"/>
        <v>1</v>
      </c>
      <c r="S1915" s="8">
        <f t="shared" si="139"/>
        <v>1</v>
      </c>
      <c r="T1915" s="8">
        <f t="shared" si="140"/>
        <v>3</v>
      </c>
    </row>
    <row r="1916" customHeight="1" spans="1:20">
      <c r="A1916" s="142"/>
      <c r="B1916" s="142"/>
      <c r="C1916" s="142"/>
      <c r="D1916" s="142"/>
      <c r="E1916" s="142"/>
      <c r="F1916" s="142"/>
      <c r="G1916" s="142"/>
      <c r="Q1916" s="8">
        <f t="shared" si="137"/>
        <v>1</v>
      </c>
      <c r="R1916" s="8">
        <f t="shared" si="138"/>
        <v>1</v>
      </c>
      <c r="S1916" s="8">
        <f t="shared" si="139"/>
        <v>1</v>
      </c>
      <c r="T1916" s="8">
        <f t="shared" si="140"/>
        <v>3</v>
      </c>
    </row>
    <row r="1917" customHeight="1" spans="1:20">
      <c r="A1917" s="142"/>
      <c r="B1917" s="142"/>
      <c r="C1917" s="142"/>
      <c r="D1917" s="142"/>
      <c r="E1917" s="142"/>
      <c r="F1917" s="142"/>
      <c r="G1917" s="142"/>
      <c r="Q1917" s="8">
        <f t="shared" si="137"/>
        <v>1</v>
      </c>
      <c r="R1917" s="8">
        <f t="shared" si="138"/>
        <v>1</v>
      </c>
      <c r="S1917" s="8">
        <f t="shared" si="139"/>
        <v>1</v>
      </c>
      <c r="T1917" s="8">
        <f t="shared" si="140"/>
        <v>3</v>
      </c>
    </row>
    <row r="1918" customHeight="1" spans="1:20">
      <c r="A1918" s="142"/>
      <c r="B1918" s="142"/>
      <c r="C1918" s="142"/>
      <c r="D1918" s="142"/>
      <c r="E1918" s="142"/>
      <c r="F1918" s="142"/>
      <c r="G1918" s="142"/>
      <c r="Q1918" s="8">
        <f t="shared" si="137"/>
        <v>1</v>
      </c>
      <c r="R1918" s="8">
        <f t="shared" si="138"/>
        <v>1</v>
      </c>
      <c r="S1918" s="8">
        <f t="shared" si="139"/>
        <v>1</v>
      </c>
      <c r="T1918" s="8">
        <f t="shared" si="140"/>
        <v>3</v>
      </c>
    </row>
    <row r="1919" customHeight="1" spans="1:20">
      <c r="A1919" s="142"/>
      <c r="B1919" s="142"/>
      <c r="C1919" s="142"/>
      <c r="D1919" s="142"/>
      <c r="E1919" s="142"/>
      <c r="F1919" s="142"/>
      <c r="G1919" s="142"/>
      <c r="Q1919" s="8">
        <f t="shared" si="137"/>
        <v>1</v>
      </c>
      <c r="R1919" s="8">
        <f t="shared" si="138"/>
        <v>1</v>
      </c>
      <c r="S1919" s="8">
        <f t="shared" si="139"/>
        <v>1</v>
      </c>
      <c r="T1919" s="8">
        <f t="shared" si="140"/>
        <v>3</v>
      </c>
    </row>
    <row r="1920" customHeight="1" spans="1:20">
      <c r="A1920" s="142"/>
      <c r="B1920" s="142"/>
      <c r="C1920" s="142"/>
      <c r="D1920" s="142"/>
      <c r="E1920" s="142"/>
      <c r="F1920" s="142"/>
      <c r="G1920" s="142"/>
      <c r="Q1920" s="8">
        <f t="shared" si="137"/>
        <v>1</v>
      </c>
      <c r="R1920" s="8">
        <f t="shared" si="138"/>
        <v>1</v>
      </c>
      <c r="S1920" s="8">
        <f t="shared" si="139"/>
        <v>1</v>
      </c>
      <c r="T1920" s="8">
        <f t="shared" si="140"/>
        <v>3</v>
      </c>
    </row>
    <row r="1921" customHeight="1" spans="1:20">
      <c r="A1921" s="142"/>
      <c r="B1921" s="142"/>
      <c r="C1921" s="142"/>
      <c r="D1921" s="142"/>
      <c r="E1921" s="142"/>
      <c r="F1921" s="142"/>
      <c r="G1921" s="142"/>
      <c r="Q1921" s="8">
        <f t="shared" si="137"/>
        <v>1</v>
      </c>
      <c r="R1921" s="8">
        <f t="shared" si="138"/>
        <v>1</v>
      </c>
      <c r="S1921" s="8">
        <f t="shared" si="139"/>
        <v>1</v>
      </c>
      <c r="T1921" s="8">
        <f t="shared" si="140"/>
        <v>3</v>
      </c>
    </row>
    <row r="1922" customHeight="1" spans="1:20">
      <c r="A1922" s="142"/>
      <c r="B1922" s="142"/>
      <c r="C1922" s="142"/>
      <c r="D1922" s="142"/>
      <c r="E1922" s="142"/>
      <c r="F1922" s="142"/>
      <c r="G1922" s="142"/>
      <c r="Q1922" s="8">
        <f t="shared" si="137"/>
        <v>1</v>
      </c>
      <c r="R1922" s="8">
        <f t="shared" si="138"/>
        <v>1</v>
      </c>
      <c r="S1922" s="8">
        <f t="shared" si="139"/>
        <v>1</v>
      </c>
      <c r="T1922" s="8">
        <f t="shared" si="140"/>
        <v>3</v>
      </c>
    </row>
    <row r="1923" customHeight="1" spans="1:20">
      <c r="A1923" s="142"/>
      <c r="B1923" s="142"/>
      <c r="C1923" s="142"/>
      <c r="D1923" s="142"/>
      <c r="E1923" s="142"/>
      <c r="F1923" s="142"/>
      <c r="G1923" s="142"/>
      <c r="Q1923" s="8">
        <f t="shared" ref="Q1923:Q1986" si="141">IF(K1923="No comment",0,1)</f>
        <v>1</v>
      </c>
      <c r="R1923" s="8">
        <f t="shared" ref="R1923:R1986" si="142">IF(L1923="No comment",0,1)</f>
        <v>1</v>
      </c>
      <c r="S1923" s="8">
        <f t="shared" ref="S1923:S1986" si="143">IF(M1923="No comment",0,1)</f>
        <v>1</v>
      </c>
      <c r="T1923" s="8">
        <f t="shared" ref="T1923:T1986" si="144">SUM(N1923:S1923)</f>
        <v>3</v>
      </c>
    </row>
    <row r="1924" customHeight="1" spans="1:20">
      <c r="A1924" s="142"/>
      <c r="B1924" s="142"/>
      <c r="C1924" s="142"/>
      <c r="D1924" s="142"/>
      <c r="E1924" s="142"/>
      <c r="F1924" s="142"/>
      <c r="G1924" s="142"/>
      <c r="Q1924" s="8">
        <f t="shared" si="141"/>
        <v>1</v>
      </c>
      <c r="R1924" s="8">
        <f t="shared" si="142"/>
        <v>1</v>
      </c>
      <c r="S1924" s="8">
        <f t="shared" si="143"/>
        <v>1</v>
      </c>
      <c r="T1924" s="8">
        <f t="shared" si="144"/>
        <v>3</v>
      </c>
    </row>
    <row r="1925" customHeight="1" spans="1:20">
      <c r="A1925" s="142"/>
      <c r="B1925" s="142"/>
      <c r="C1925" s="142"/>
      <c r="D1925" s="142"/>
      <c r="E1925" s="142"/>
      <c r="F1925" s="142"/>
      <c r="G1925" s="142"/>
      <c r="Q1925" s="8">
        <f t="shared" si="141"/>
        <v>1</v>
      </c>
      <c r="R1925" s="8">
        <f t="shared" si="142"/>
        <v>1</v>
      </c>
      <c r="S1925" s="8">
        <f t="shared" si="143"/>
        <v>1</v>
      </c>
      <c r="T1925" s="8">
        <f t="shared" si="144"/>
        <v>3</v>
      </c>
    </row>
    <row r="1926" customHeight="1" spans="1:20">
      <c r="A1926" s="142"/>
      <c r="B1926" s="142"/>
      <c r="C1926" s="142"/>
      <c r="D1926" s="142"/>
      <c r="E1926" s="142"/>
      <c r="F1926" s="142"/>
      <c r="G1926" s="142"/>
      <c r="Q1926" s="8">
        <f t="shared" si="141"/>
        <v>1</v>
      </c>
      <c r="R1926" s="8">
        <f t="shared" si="142"/>
        <v>1</v>
      </c>
      <c r="S1926" s="8">
        <f t="shared" si="143"/>
        <v>1</v>
      </c>
      <c r="T1926" s="8">
        <f t="shared" si="144"/>
        <v>3</v>
      </c>
    </row>
    <row r="1927" customHeight="1" spans="1:20">
      <c r="A1927" s="142"/>
      <c r="B1927" s="142"/>
      <c r="C1927" s="142"/>
      <c r="D1927" s="142"/>
      <c r="E1927" s="142"/>
      <c r="F1927" s="142"/>
      <c r="G1927" s="142"/>
      <c r="Q1927" s="8">
        <f t="shared" si="141"/>
        <v>1</v>
      </c>
      <c r="R1927" s="8">
        <f t="shared" si="142"/>
        <v>1</v>
      </c>
      <c r="S1927" s="8">
        <f t="shared" si="143"/>
        <v>1</v>
      </c>
      <c r="T1927" s="8">
        <f t="shared" si="144"/>
        <v>3</v>
      </c>
    </row>
    <row r="1928" customHeight="1" spans="1:20">
      <c r="A1928" s="142"/>
      <c r="B1928" s="142"/>
      <c r="C1928" s="142"/>
      <c r="D1928" s="142"/>
      <c r="E1928" s="142"/>
      <c r="F1928" s="142"/>
      <c r="G1928" s="142"/>
      <c r="Q1928" s="8">
        <f t="shared" si="141"/>
        <v>1</v>
      </c>
      <c r="R1928" s="8">
        <f t="shared" si="142"/>
        <v>1</v>
      </c>
      <c r="S1928" s="8">
        <f t="shared" si="143"/>
        <v>1</v>
      </c>
      <c r="T1928" s="8">
        <f t="shared" si="144"/>
        <v>3</v>
      </c>
    </row>
    <row r="1929" customHeight="1" spans="1:20">
      <c r="A1929" s="142"/>
      <c r="B1929" s="142"/>
      <c r="C1929" s="142"/>
      <c r="D1929" s="142"/>
      <c r="E1929" s="142"/>
      <c r="F1929" s="142"/>
      <c r="G1929" s="142"/>
      <c r="Q1929" s="8">
        <f t="shared" si="141"/>
        <v>1</v>
      </c>
      <c r="R1929" s="8">
        <f t="shared" si="142"/>
        <v>1</v>
      </c>
      <c r="S1929" s="8">
        <f t="shared" si="143"/>
        <v>1</v>
      </c>
      <c r="T1929" s="8">
        <f t="shared" si="144"/>
        <v>3</v>
      </c>
    </row>
    <row r="1930" customHeight="1" spans="1:20">
      <c r="A1930" s="142"/>
      <c r="B1930" s="142"/>
      <c r="C1930" s="142"/>
      <c r="D1930" s="142"/>
      <c r="E1930" s="142"/>
      <c r="F1930" s="142"/>
      <c r="G1930" s="142"/>
      <c r="Q1930" s="8">
        <f t="shared" si="141"/>
        <v>1</v>
      </c>
      <c r="R1930" s="8">
        <f t="shared" si="142"/>
        <v>1</v>
      </c>
      <c r="S1930" s="8">
        <f t="shared" si="143"/>
        <v>1</v>
      </c>
      <c r="T1930" s="8">
        <f t="shared" si="144"/>
        <v>3</v>
      </c>
    </row>
    <row r="1931" customHeight="1" spans="1:20">
      <c r="A1931" s="142"/>
      <c r="B1931" s="142"/>
      <c r="C1931" s="142"/>
      <c r="D1931" s="142"/>
      <c r="E1931" s="142"/>
      <c r="F1931" s="142"/>
      <c r="G1931" s="142"/>
      <c r="Q1931" s="8">
        <f t="shared" si="141"/>
        <v>1</v>
      </c>
      <c r="R1931" s="8">
        <f t="shared" si="142"/>
        <v>1</v>
      </c>
      <c r="S1931" s="8">
        <f t="shared" si="143"/>
        <v>1</v>
      </c>
      <c r="T1931" s="8">
        <f t="shared" si="144"/>
        <v>3</v>
      </c>
    </row>
    <row r="1932" customHeight="1" spans="1:20">
      <c r="A1932" s="142"/>
      <c r="B1932" s="142"/>
      <c r="C1932" s="142"/>
      <c r="D1932" s="142"/>
      <c r="E1932" s="142"/>
      <c r="F1932" s="142"/>
      <c r="G1932" s="142"/>
      <c r="Q1932" s="8">
        <f t="shared" si="141"/>
        <v>1</v>
      </c>
      <c r="R1932" s="8">
        <f t="shared" si="142"/>
        <v>1</v>
      </c>
      <c r="S1932" s="8">
        <f t="shared" si="143"/>
        <v>1</v>
      </c>
      <c r="T1932" s="8">
        <f t="shared" si="144"/>
        <v>3</v>
      </c>
    </row>
    <row r="1933" customHeight="1" spans="1:20">
      <c r="A1933" s="142"/>
      <c r="B1933" s="142"/>
      <c r="C1933" s="142"/>
      <c r="D1933" s="142"/>
      <c r="E1933" s="142"/>
      <c r="F1933" s="142"/>
      <c r="G1933" s="142"/>
      <c r="Q1933" s="8">
        <f t="shared" si="141"/>
        <v>1</v>
      </c>
      <c r="R1933" s="8">
        <f t="shared" si="142"/>
        <v>1</v>
      </c>
      <c r="S1933" s="8">
        <f t="shared" si="143"/>
        <v>1</v>
      </c>
      <c r="T1933" s="8">
        <f t="shared" si="144"/>
        <v>3</v>
      </c>
    </row>
    <row r="1934" customHeight="1" spans="1:20">
      <c r="A1934" s="142"/>
      <c r="B1934" s="142"/>
      <c r="C1934" s="142"/>
      <c r="D1934" s="142"/>
      <c r="E1934" s="142"/>
      <c r="F1934" s="142"/>
      <c r="G1934" s="142"/>
      <c r="Q1934" s="8">
        <f t="shared" si="141"/>
        <v>1</v>
      </c>
      <c r="R1934" s="8">
        <f t="shared" si="142"/>
        <v>1</v>
      </c>
      <c r="S1934" s="8">
        <f t="shared" si="143"/>
        <v>1</v>
      </c>
      <c r="T1934" s="8">
        <f t="shared" si="144"/>
        <v>3</v>
      </c>
    </row>
    <row r="1935" customHeight="1" spans="1:20">
      <c r="A1935" s="142"/>
      <c r="B1935" s="142"/>
      <c r="C1935" s="142"/>
      <c r="D1935" s="142"/>
      <c r="E1935" s="142"/>
      <c r="F1935" s="142"/>
      <c r="G1935" s="142"/>
      <c r="Q1935" s="8">
        <f t="shared" si="141"/>
        <v>1</v>
      </c>
      <c r="R1935" s="8">
        <f t="shared" si="142"/>
        <v>1</v>
      </c>
      <c r="S1935" s="8">
        <f t="shared" si="143"/>
        <v>1</v>
      </c>
      <c r="T1935" s="8">
        <f t="shared" si="144"/>
        <v>3</v>
      </c>
    </row>
    <row r="1936" customHeight="1" spans="1:20">
      <c r="A1936" s="142"/>
      <c r="B1936" s="142"/>
      <c r="C1936" s="142"/>
      <c r="D1936" s="142"/>
      <c r="E1936" s="142"/>
      <c r="F1936" s="142"/>
      <c r="G1936" s="142"/>
      <c r="Q1936" s="8">
        <f t="shared" si="141"/>
        <v>1</v>
      </c>
      <c r="R1936" s="8">
        <f t="shared" si="142"/>
        <v>1</v>
      </c>
      <c r="S1936" s="8">
        <f t="shared" si="143"/>
        <v>1</v>
      </c>
      <c r="T1936" s="8">
        <f t="shared" si="144"/>
        <v>3</v>
      </c>
    </row>
    <row r="1937" customHeight="1" spans="1:20">
      <c r="A1937" s="142"/>
      <c r="B1937" s="142"/>
      <c r="C1937" s="142"/>
      <c r="D1937" s="142"/>
      <c r="E1937" s="142"/>
      <c r="F1937" s="142"/>
      <c r="G1937" s="142"/>
      <c r="Q1937" s="8">
        <f t="shared" si="141"/>
        <v>1</v>
      </c>
      <c r="R1937" s="8">
        <f t="shared" si="142"/>
        <v>1</v>
      </c>
      <c r="S1937" s="8">
        <f t="shared" si="143"/>
        <v>1</v>
      </c>
      <c r="T1937" s="8">
        <f t="shared" si="144"/>
        <v>3</v>
      </c>
    </row>
    <row r="1938" customHeight="1" spans="1:20">
      <c r="A1938" s="142"/>
      <c r="B1938" s="142"/>
      <c r="C1938" s="142"/>
      <c r="D1938" s="142"/>
      <c r="E1938" s="142"/>
      <c r="F1938" s="142"/>
      <c r="G1938" s="142"/>
      <c r="Q1938" s="8">
        <f t="shared" si="141"/>
        <v>1</v>
      </c>
      <c r="R1938" s="8">
        <f t="shared" si="142"/>
        <v>1</v>
      </c>
      <c r="S1938" s="8">
        <f t="shared" si="143"/>
        <v>1</v>
      </c>
      <c r="T1938" s="8">
        <f t="shared" si="144"/>
        <v>3</v>
      </c>
    </row>
    <row r="1939" customHeight="1" spans="1:20">
      <c r="A1939" s="142"/>
      <c r="B1939" s="142"/>
      <c r="C1939" s="142"/>
      <c r="D1939" s="142"/>
      <c r="E1939" s="142"/>
      <c r="F1939" s="142"/>
      <c r="G1939" s="142"/>
      <c r="Q1939" s="8">
        <f t="shared" si="141"/>
        <v>1</v>
      </c>
      <c r="R1939" s="8">
        <f t="shared" si="142"/>
        <v>1</v>
      </c>
      <c r="S1939" s="8">
        <f t="shared" si="143"/>
        <v>1</v>
      </c>
      <c r="T1939" s="8">
        <f t="shared" si="144"/>
        <v>3</v>
      </c>
    </row>
    <row r="1940" customHeight="1" spans="1:20">
      <c r="A1940" s="142"/>
      <c r="B1940" s="142"/>
      <c r="C1940" s="142"/>
      <c r="D1940" s="142"/>
      <c r="E1940" s="142"/>
      <c r="F1940" s="142"/>
      <c r="G1940" s="142"/>
      <c r="Q1940" s="8">
        <f t="shared" si="141"/>
        <v>1</v>
      </c>
      <c r="R1940" s="8">
        <f t="shared" si="142"/>
        <v>1</v>
      </c>
      <c r="S1940" s="8">
        <f t="shared" si="143"/>
        <v>1</v>
      </c>
      <c r="T1940" s="8">
        <f t="shared" si="144"/>
        <v>3</v>
      </c>
    </row>
    <row r="1941" customHeight="1" spans="1:20">
      <c r="A1941" s="142"/>
      <c r="B1941" s="142"/>
      <c r="C1941" s="142"/>
      <c r="D1941" s="142"/>
      <c r="E1941" s="142"/>
      <c r="F1941" s="142"/>
      <c r="G1941" s="142"/>
      <c r="Q1941" s="8">
        <f t="shared" si="141"/>
        <v>1</v>
      </c>
      <c r="R1941" s="8">
        <f t="shared" si="142"/>
        <v>1</v>
      </c>
      <c r="S1941" s="8">
        <f t="shared" si="143"/>
        <v>1</v>
      </c>
      <c r="T1941" s="8">
        <f t="shared" si="144"/>
        <v>3</v>
      </c>
    </row>
    <row r="1942" customHeight="1" spans="1:20">
      <c r="A1942" s="142"/>
      <c r="B1942" s="142"/>
      <c r="C1942" s="142"/>
      <c r="D1942" s="142"/>
      <c r="E1942" s="142"/>
      <c r="F1942" s="142"/>
      <c r="G1942" s="142"/>
      <c r="Q1942" s="8">
        <f t="shared" si="141"/>
        <v>1</v>
      </c>
      <c r="R1942" s="8">
        <f t="shared" si="142"/>
        <v>1</v>
      </c>
      <c r="S1942" s="8">
        <f t="shared" si="143"/>
        <v>1</v>
      </c>
      <c r="T1942" s="8">
        <f t="shared" si="144"/>
        <v>3</v>
      </c>
    </row>
    <row r="1943" customHeight="1" spans="1:20">
      <c r="A1943" s="142"/>
      <c r="B1943" s="142"/>
      <c r="C1943" s="142"/>
      <c r="D1943" s="142"/>
      <c r="E1943" s="142"/>
      <c r="F1943" s="142"/>
      <c r="G1943" s="142"/>
      <c r="Q1943" s="8">
        <f t="shared" si="141"/>
        <v>1</v>
      </c>
      <c r="R1943" s="8">
        <f t="shared" si="142"/>
        <v>1</v>
      </c>
      <c r="S1943" s="8">
        <f t="shared" si="143"/>
        <v>1</v>
      </c>
      <c r="T1943" s="8">
        <f t="shared" si="144"/>
        <v>3</v>
      </c>
    </row>
    <row r="1944" customHeight="1" spans="1:20">
      <c r="A1944" s="142"/>
      <c r="B1944" s="142"/>
      <c r="C1944" s="142"/>
      <c r="D1944" s="142"/>
      <c r="E1944" s="142"/>
      <c r="F1944" s="142"/>
      <c r="G1944" s="142"/>
      <c r="Q1944" s="8">
        <f t="shared" si="141"/>
        <v>1</v>
      </c>
      <c r="R1944" s="8">
        <f t="shared" si="142"/>
        <v>1</v>
      </c>
      <c r="S1944" s="8">
        <f t="shared" si="143"/>
        <v>1</v>
      </c>
      <c r="T1944" s="8">
        <f t="shared" si="144"/>
        <v>3</v>
      </c>
    </row>
    <row r="1945" customHeight="1" spans="1:20">
      <c r="A1945" s="142"/>
      <c r="B1945" s="142"/>
      <c r="C1945" s="142"/>
      <c r="D1945" s="142"/>
      <c r="E1945" s="142"/>
      <c r="F1945" s="142"/>
      <c r="G1945" s="142"/>
      <c r="Q1945" s="8">
        <f t="shared" si="141"/>
        <v>1</v>
      </c>
      <c r="R1945" s="8">
        <f t="shared" si="142"/>
        <v>1</v>
      </c>
      <c r="S1945" s="8">
        <f t="shared" si="143"/>
        <v>1</v>
      </c>
      <c r="T1945" s="8">
        <f t="shared" si="144"/>
        <v>3</v>
      </c>
    </row>
    <row r="1946" customHeight="1" spans="1:20">
      <c r="A1946" s="142"/>
      <c r="B1946" s="142"/>
      <c r="C1946" s="142"/>
      <c r="D1946" s="142"/>
      <c r="E1946" s="142"/>
      <c r="F1946" s="142"/>
      <c r="G1946" s="142"/>
      <c r="Q1946" s="8">
        <f t="shared" si="141"/>
        <v>1</v>
      </c>
      <c r="R1946" s="8">
        <f t="shared" si="142"/>
        <v>1</v>
      </c>
      <c r="S1946" s="8">
        <f t="shared" si="143"/>
        <v>1</v>
      </c>
      <c r="T1946" s="8">
        <f t="shared" si="144"/>
        <v>3</v>
      </c>
    </row>
    <row r="1947" customHeight="1" spans="1:20">
      <c r="A1947" s="142"/>
      <c r="B1947" s="142"/>
      <c r="C1947" s="142"/>
      <c r="D1947" s="142"/>
      <c r="E1947" s="142"/>
      <c r="F1947" s="142"/>
      <c r="G1947" s="142"/>
      <c r="Q1947" s="8">
        <f t="shared" si="141"/>
        <v>1</v>
      </c>
      <c r="R1947" s="8">
        <f t="shared" si="142"/>
        <v>1</v>
      </c>
      <c r="S1947" s="8">
        <f t="shared" si="143"/>
        <v>1</v>
      </c>
      <c r="T1947" s="8">
        <f t="shared" si="144"/>
        <v>3</v>
      </c>
    </row>
    <row r="1948" customHeight="1" spans="1:20">
      <c r="A1948" s="142"/>
      <c r="B1948" s="142"/>
      <c r="C1948" s="142"/>
      <c r="D1948" s="142"/>
      <c r="E1948" s="142"/>
      <c r="F1948" s="142"/>
      <c r="G1948" s="142"/>
      <c r="Q1948" s="8">
        <f t="shared" si="141"/>
        <v>1</v>
      </c>
      <c r="R1948" s="8">
        <f t="shared" si="142"/>
        <v>1</v>
      </c>
      <c r="S1948" s="8">
        <f t="shared" si="143"/>
        <v>1</v>
      </c>
      <c r="T1948" s="8">
        <f t="shared" si="144"/>
        <v>3</v>
      </c>
    </row>
    <row r="1949" customHeight="1" spans="1:20">
      <c r="A1949" s="142"/>
      <c r="B1949" s="142"/>
      <c r="C1949" s="142"/>
      <c r="D1949" s="142"/>
      <c r="E1949" s="142"/>
      <c r="F1949" s="142"/>
      <c r="G1949" s="142"/>
      <c r="Q1949" s="8">
        <f t="shared" si="141"/>
        <v>1</v>
      </c>
      <c r="R1949" s="8">
        <f t="shared" si="142"/>
        <v>1</v>
      </c>
      <c r="S1949" s="8">
        <f t="shared" si="143"/>
        <v>1</v>
      </c>
      <c r="T1949" s="8">
        <f t="shared" si="144"/>
        <v>3</v>
      </c>
    </row>
    <row r="1950" customHeight="1" spans="1:20">
      <c r="A1950" s="142"/>
      <c r="B1950" s="142"/>
      <c r="C1950" s="142"/>
      <c r="D1950" s="142"/>
      <c r="E1950" s="142"/>
      <c r="F1950" s="142"/>
      <c r="G1950" s="142"/>
      <c r="Q1950" s="8">
        <f t="shared" si="141"/>
        <v>1</v>
      </c>
      <c r="R1950" s="8">
        <f t="shared" si="142"/>
        <v>1</v>
      </c>
      <c r="S1950" s="8">
        <f t="shared" si="143"/>
        <v>1</v>
      </c>
      <c r="T1950" s="8">
        <f t="shared" si="144"/>
        <v>3</v>
      </c>
    </row>
    <row r="1951" customHeight="1" spans="1:20">
      <c r="A1951" s="142"/>
      <c r="B1951" s="142"/>
      <c r="C1951" s="142"/>
      <c r="D1951" s="142"/>
      <c r="E1951" s="142"/>
      <c r="F1951" s="142"/>
      <c r="G1951" s="142"/>
      <c r="Q1951" s="8">
        <f t="shared" si="141"/>
        <v>1</v>
      </c>
      <c r="R1951" s="8">
        <f t="shared" si="142"/>
        <v>1</v>
      </c>
      <c r="S1951" s="8">
        <f t="shared" si="143"/>
        <v>1</v>
      </c>
      <c r="T1951" s="8">
        <f t="shared" si="144"/>
        <v>3</v>
      </c>
    </row>
    <row r="1952" customHeight="1" spans="1:20">
      <c r="A1952" s="142"/>
      <c r="B1952" s="142"/>
      <c r="C1952" s="142"/>
      <c r="D1952" s="142"/>
      <c r="E1952" s="142"/>
      <c r="F1952" s="142"/>
      <c r="G1952" s="142"/>
      <c r="Q1952" s="8">
        <f t="shared" si="141"/>
        <v>1</v>
      </c>
      <c r="R1952" s="8">
        <f t="shared" si="142"/>
        <v>1</v>
      </c>
      <c r="S1952" s="8">
        <f t="shared" si="143"/>
        <v>1</v>
      </c>
      <c r="T1952" s="8">
        <f t="shared" si="144"/>
        <v>3</v>
      </c>
    </row>
    <row r="1953" customHeight="1" spans="1:20">
      <c r="A1953" s="142"/>
      <c r="B1953" s="142"/>
      <c r="C1953" s="142"/>
      <c r="D1953" s="142"/>
      <c r="E1953" s="142"/>
      <c r="F1953" s="142"/>
      <c r="G1953" s="142"/>
      <c r="Q1953" s="8">
        <f t="shared" si="141"/>
        <v>1</v>
      </c>
      <c r="R1953" s="8">
        <f t="shared" si="142"/>
        <v>1</v>
      </c>
      <c r="S1953" s="8">
        <f t="shared" si="143"/>
        <v>1</v>
      </c>
      <c r="T1953" s="8">
        <f t="shared" si="144"/>
        <v>3</v>
      </c>
    </row>
    <row r="1954" customHeight="1" spans="1:20">
      <c r="A1954" s="142"/>
      <c r="B1954" s="142"/>
      <c r="C1954" s="142"/>
      <c r="D1954" s="142"/>
      <c r="E1954" s="142"/>
      <c r="F1954" s="142"/>
      <c r="G1954" s="142"/>
      <c r="Q1954" s="8">
        <f t="shared" si="141"/>
        <v>1</v>
      </c>
      <c r="R1954" s="8">
        <f t="shared" si="142"/>
        <v>1</v>
      </c>
      <c r="S1954" s="8">
        <f t="shared" si="143"/>
        <v>1</v>
      </c>
      <c r="T1954" s="8">
        <f t="shared" si="144"/>
        <v>3</v>
      </c>
    </row>
    <row r="1955" customHeight="1" spans="1:20">
      <c r="A1955" s="142"/>
      <c r="B1955" s="142"/>
      <c r="C1955" s="142"/>
      <c r="D1955" s="142"/>
      <c r="E1955" s="142"/>
      <c r="F1955" s="142"/>
      <c r="G1955" s="142"/>
      <c r="Q1955" s="8">
        <f t="shared" si="141"/>
        <v>1</v>
      </c>
      <c r="R1955" s="8">
        <f t="shared" si="142"/>
        <v>1</v>
      </c>
      <c r="S1955" s="8">
        <f t="shared" si="143"/>
        <v>1</v>
      </c>
      <c r="T1955" s="8">
        <f t="shared" si="144"/>
        <v>3</v>
      </c>
    </row>
    <row r="1956" customHeight="1" spans="1:20">
      <c r="A1956" s="142"/>
      <c r="B1956" s="142"/>
      <c r="C1956" s="142"/>
      <c r="D1956" s="142"/>
      <c r="E1956" s="142"/>
      <c r="F1956" s="142"/>
      <c r="G1956" s="142"/>
      <c r="Q1956" s="8">
        <f t="shared" si="141"/>
        <v>1</v>
      </c>
      <c r="R1956" s="8">
        <f t="shared" si="142"/>
        <v>1</v>
      </c>
      <c r="S1956" s="8">
        <f t="shared" si="143"/>
        <v>1</v>
      </c>
      <c r="T1956" s="8">
        <f t="shared" si="144"/>
        <v>3</v>
      </c>
    </row>
    <row r="1957" customHeight="1" spans="1:20">
      <c r="A1957" s="142"/>
      <c r="B1957" s="142"/>
      <c r="C1957" s="142"/>
      <c r="D1957" s="142"/>
      <c r="E1957" s="142"/>
      <c r="F1957" s="142"/>
      <c r="G1957" s="142"/>
      <c r="Q1957" s="8">
        <f t="shared" si="141"/>
        <v>1</v>
      </c>
      <c r="R1957" s="8">
        <f t="shared" si="142"/>
        <v>1</v>
      </c>
      <c r="S1957" s="8">
        <f t="shared" si="143"/>
        <v>1</v>
      </c>
      <c r="T1957" s="8">
        <f t="shared" si="144"/>
        <v>3</v>
      </c>
    </row>
    <row r="1958" customHeight="1" spans="1:20">
      <c r="A1958" s="142"/>
      <c r="B1958" s="142"/>
      <c r="C1958" s="142"/>
      <c r="D1958" s="142"/>
      <c r="E1958" s="142"/>
      <c r="F1958" s="142"/>
      <c r="G1958" s="142"/>
      <c r="Q1958" s="8">
        <f t="shared" si="141"/>
        <v>1</v>
      </c>
      <c r="R1958" s="8">
        <f t="shared" si="142"/>
        <v>1</v>
      </c>
      <c r="S1958" s="8">
        <f t="shared" si="143"/>
        <v>1</v>
      </c>
      <c r="T1958" s="8">
        <f t="shared" si="144"/>
        <v>3</v>
      </c>
    </row>
    <row r="1959" customHeight="1" spans="1:20">
      <c r="A1959" s="142"/>
      <c r="B1959" s="142"/>
      <c r="C1959" s="142"/>
      <c r="D1959" s="142"/>
      <c r="E1959" s="142"/>
      <c r="F1959" s="142"/>
      <c r="G1959" s="142"/>
      <c r="Q1959" s="8">
        <f t="shared" si="141"/>
        <v>1</v>
      </c>
      <c r="R1959" s="8">
        <f t="shared" si="142"/>
        <v>1</v>
      </c>
      <c r="S1959" s="8">
        <f t="shared" si="143"/>
        <v>1</v>
      </c>
      <c r="T1959" s="8">
        <f t="shared" si="144"/>
        <v>3</v>
      </c>
    </row>
    <row r="1960" customHeight="1" spans="1:20">
      <c r="A1960" s="142"/>
      <c r="B1960" s="142"/>
      <c r="C1960" s="142"/>
      <c r="D1960" s="142"/>
      <c r="E1960" s="142"/>
      <c r="F1960" s="142"/>
      <c r="G1960" s="142"/>
      <c r="Q1960" s="8">
        <f t="shared" si="141"/>
        <v>1</v>
      </c>
      <c r="R1960" s="8">
        <f t="shared" si="142"/>
        <v>1</v>
      </c>
      <c r="S1960" s="8">
        <f t="shared" si="143"/>
        <v>1</v>
      </c>
      <c r="T1960" s="8">
        <f t="shared" si="144"/>
        <v>3</v>
      </c>
    </row>
    <row r="1961" customHeight="1" spans="1:20">
      <c r="A1961" s="142"/>
      <c r="B1961" s="142"/>
      <c r="C1961" s="142"/>
      <c r="D1961" s="142"/>
      <c r="E1961" s="142"/>
      <c r="F1961" s="142"/>
      <c r="G1961" s="142"/>
      <c r="Q1961" s="8">
        <f t="shared" si="141"/>
        <v>1</v>
      </c>
      <c r="R1961" s="8">
        <f t="shared" si="142"/>
        <v>1</v>
      </c>
      <c r="S1961" s="8">
        <f t="shared" si="143"/>
        <v>1</v>
      </c>
      <c r="T1961" s="8">
        <f t="shared" si="144"/>
        <v>3</v>
      </c>
    </row>
    <row r="1962" customHeight="1" spans="1:20">
      <c r="A1962" s="142"/>
      <c r="B1962" s="142"/>
      <c r="C1962" s="142"/>
      <c r="D1962" s="142"/>
      <c r="E1962" s="142"/>
      <c r="F1962" s="142"/>
      <c r="G1962" s="142"/>
      <c r="Q1962" s="8">
        <f t="shared" si="141"/>
        <v>1</v>
      </c>
      <c r="R1962" s="8">
        <f t="shared" si="142"/>
        <v>1</v>
      </c>
      <c r="S1962" s="8">
        <f t="shared" si="143"/>
        <v>1</v>
      </c>
      <c r="T1962" s="8">
        <f t="shared" si="144"/>
        <v>3</v>
      </c>
    </row>
    <row r="1963" customHeight="1" spans="1:20">
      <c r="A1963" s="142"/>
      <c r="B1963" s="142"/>
      <c r="C1963" s="142"/>
      <c r="D1963" s="142"/>
      <c r="E1963" s="142"/>
      <c r="F1963" s="142"/>
      <c r="G1963" s="142"/>
      <c r="Q1963" s="8">
        <f t="shared" si="141"/>
        <v>1</v>
      </c>
      <c r="R1963" s="8">
        <f t="shared" si="142"/>
        <v>1</v>
      </c>
      <c r="S1963" s="8">
        <f t="shared" si="143"/>
        <v>1</v>
      </c>
      <c r="T1963" s="8">
        <f t="shared" si="144"/>
        <v>3</v>
      </c>
    </row>
    <row r="1964" customHeight="1" spans="1:20">
      <c r="A1964" s="142"/>
      <c r="B1964" s="142"/>
      <c r="C1964" s="142"/>
      <c r="D1964" s="142"/>
      <c r="E1964" s="142"/>
      <c r="F1964" s="142"/>
      <c r="G1964" s="142"/>
      <c r="Q1964" s="8">
        <f t="shared" si="141"/>
        <v>1</v>
      </c>
      <c r="R1964" s="8">
        <f t="shared" si="142"/>
        <v>1</v>
      </c>
      <c r="S1964" s="8">
        <f t="shared" si="143"/>
        <v>1</v>
      </c>
      <c r="T1964" s="8">
        <f t="shared" si="144"/>
        <v>3</v>
      </c>
    </row>
    <row r="1965" customHeight="1" spans="1:20">
      <c r="A1965" s="142"/>
      <c r="B1965" s="142"/>
      <c r="C1965" s="142"/>
      <c r="D1965" s="142"/>
      <c r="E1965" s="142"/>
      <c r="F1965" s="142"/>
      <c r="G1965" s="142"/>
      <c r="Q1965" s="8">
        <f t="shared" si="141"/>
        <v>1</v>
      </c>
      <c r="R1965" s="8">
        <f t="shared" si="142"/>
        <v>1</v>
      </c>
      <c r="S1965" s="8">
        <f t="shared" si="143"/>
        <v>1</v>
      </c>
      <c r="T1965" s="8">
        <f t="shared" si="144"/>
        <v>3</v>
      </c>
    </row>
    <row r="1966" customHeight="1" spans="1:20">
      <c r="A1966" s="142"/>
      <c r="B1966" s="142"/>
      <c r="C1966" s="142"/>
      <c r="D1966" s="142"/>
      <c r="E1966" s="142"/>
      <c r="F1966" s="142"/>
      <c r="G1966" s="142"/>
      <c r="Q1966" s="8">
        <f t="shared" si="141"/>
        <v>1</v>
      </c>
      <c r="R1966" s="8">
        <f t="shared" si="142"/>
        <v>1</v>
      </c>
      <c r="S1966" s="8">
        <f t="shared" si="143"/>
        <v>1</v>
      </c>
      <c r="T1966" s="8">
        <f t="shared" si="144"/>
        <v>3</v>
      </c>
    </row>
    <row r="1967" customHeight="1" spans="1:20">
      <c r="A1967" s="142"/>
      <c r="B1967" s="142"/>
      <c r="C1967" s="142"/>
      <c r="D1967" s="142"/>
      <c r="E1967" s="142"/>
      <c r="F1967" s="142"/>
      <c r="G1967" s="142"/>
      <c r="Q1967" s="8">
        <f t="shared" si="141"/>
        <v>1</v>
      </c>
      <c r="R1967" s="8">
        <f t="shared" si="142"/>
        <v>1</v>
      </c>
      <c r="S1967" s="8">
        <f t="shared" si="143"/>
        <v>1</v>
      </c>
      <c r="T1967" s="8">
        <f t="shared" si="144"/>
        <v>3</v>
      </c>
    </row>
    <row r="1968" customHeight="1" spans="1:20">
      <c r="A1968" s="142"/>
      <c r="B1968" s="142"/>
      <c r="C1968" s="142"/>
      <c r="D1968" s="142"/>
      <c r="E1968" s="142"/>
      <c r="F1968" s="142"/>
      <c r="G1968" s="142"/>
      <c r="Q1968" s="8">
        <f t="shared" si="141"/>
        <v>1</v>
      </c>
      <c r="R1968" s="8">
        <f t="shared" si="142"/>
        <v>1</v>
      </c>
      <c r="S1968" s="8">
        <f t="shared" si="143"/>
        <v>1</v>
      </c>
      <c r="T1968" s="8">
        <f t="shared" si="144"/>
        <v>3</v>
      </c>
    </row>
    <row r="1969" customHeight="1" spans="1:20">
      <c r="A1969" s="142"/>
      <c r="B1969" s="142"/>
      <c r="C1969" s="142"/>
      <c r="D1969" s="142"/>
      <c r="E1969" s="142"/>
      <c r="F1969" s="142"/>
      <c r="G1969" s="142"/>
      <c r="Q1969" s="8">
        <f t="shared" si="141"/>
        <v>1</v>
      </c>
      <c r="R1969" s="8">
        <f t="shared" si="142"/>
        <v>1</v>
      </c>
      <c r="S1969" s="8">
        <f t="shared" si="143"/>
        <v>1</v>
      </c>
      <c r="T1969" s="8">
        <f t="shared" si="144"/>
        <v>3</v>
      </c>
    </row>
    <row r="1970" customHeight="1" spans="1:20">
      <c r="A1970" s="142"/>
      <c r="B1970" s="142"/>
      <c r="C1970" s="142"/>
      <c r="D1970" s="142"/>
      <c r="E1970" s="142"/>
      <c r="F1970" s="142"/>
      <c r="G1970" s="142"/>
      <c r="Q1970" s="8">
        <f t="shared" si="141"/>
        <v>1</v>
      </c>
      <c r="R1970" s="8">
        <f t="shared" si="142"/>
        <v>1</v>
      </c>
      <c r="S1970" s="8">
        <f t="shared" si="143"/>
        <v>1</v>
      </c>
      <c r="T1970" s="8">
        <f t="shared" si="144"/>
        <v>3</v>
      </c>
    </row>
    <row r="1971" customHeight="1" spans="1:20">
      <c r="A1971" s="142"/>
      <c r="B1971" s="142"/>
      <c r="C1971" s="142"/>
      <c r="D1971" s="142"/>
      <c r="E1971" s="142"/>
      <c r="F1971" s="142"/>
      <c r="G1971" s="142"/>
      <c r="Q1971" s="8">
        <f t="shared" si="141"/>
        <v>1</v>
      </c>
      <c r="R1971" s="8">
        <f t="shared" si="142"/>
        <v>1</v>
      </c>
      <c r="S1971" s="8">
        <f t="shared" si="143"/>
        <v>1</v>
      </c>
      <c r="T1971" s="8">
        <f t="shared" si="144"/>
        <v>3</v>
      </c>
    </row>
    <row r="1972" customHeight="1" spans="1:20">
      <c r="A1972" s="142"/>
      <c r="B1972" s="142"/>
      <c r="C1972" s="142"/>
      <c r="D1972" s="142"/>
      <c r="E1972" s="142"/>
      <c r="F1972" s="142"/>
      <c r="G1972" s="142"/>
      <c r="Q1972" s="8">
        <f t="shared" si="141"/>
        <v>1</v>
      </c>
      <c r="R1972" s="8">
        <f t="shared" si="142"/>
        <v>1</v>
      </c>
      <c r="S1972" s="8">
        <f t="shared" si="143"/>
        <v>1</v>
      </c>
      <c r="T1972" s="8">
        <f t="shared" si="144"/>
        <v>3</v>
      </c>
    </row>
    <row r="1973" customHeight="1" spans="1:20">
      <c r="A1973" s="142"/>
      <c r="B1973" s="142"/>
      <c r="C1973" s="142"/>
      <c r="D1973" s="142"/>
      <c r="E1973" s="142"/>
      <c r="F1973" s="142"/>
      <c r="G1973" s="142"/>
      <c r="Q1973" s="8">
        <f t="shared" si="141"/>
        <v>1</v>
      </c>
      <c r="R1973" s="8">
        <f t="shared" si="142"/>
        <v>1</v>
      </c>
      <c r="S1973" s="8">
        <f t="shared" si="143"/>
        <v>1</v>
      </c>
      <c r="T1973" s="8">
        <f t="shared" si="144"/>
        <v>3</v>
      </c>
    </row>
    <row r="1974" customHeight="1" spans="1:20">
      <c r="A1974" s="142"/>
      <c r="B1974" s="142"/>
      <c r="C1974" s="142"/>
      <c r="D1974" s="142"/>
      <c r="E1974" s="142"/>
      <c r="F1974" s="142"/>
      <c r="G1974" s="142"/>
      <c r="Q1974" s="8">
        <f t="shared" si="141"/>
        <v>1</v>
      </c>
      <c r="R1974" s="8">
        <f t="shared" si="142"/>
        <v>1</v>
      </c>
      <c r="S1974" s="8">
        <f t="shared" si="143"/>
        <v>1</v>
      </c>
      <c r="T1974" s="8">
        <f t="shared" si="144"/>
        <v>3</v>
      </c>
    </row>
    <row r="1975" customHeight="1" spans="1:20">
      <c r="A1975" s="142"/>
      <c r="B1975" s="142"/>
      <c r="C1975" s="142"/>
      <c r="D1975" s="142"/>
      <c r="E1975" s="142"/>
      <c r="F1975" s="142"/>
      <c r="G1975" s="142"/>
      <c r="Q1975" s="8">
        <f t="shared" si="141"/>
        <v>1</v>
      </c>
      <c r="R1975" s="8">
        <f t="shared" si="142"/>
        <v>1</v>
      </c>
      <c r="S1975" s="8">
        <f t="shared" si="143"/>
        <v>1</v>
      </c>
      <c r="T1975" s="8">
        <f t="shared" si="144"/>
        <v>3</v>
      </c>
    </row>
    <row r="1976" customHeight="1" spans="1:20">
      <c r="A1976" s="142"/>
      <c r="B1976" s="142"/>
      <c r="C1976" s="142"/>
      <c r="D1976" s="142"/>
      <c r="E1976" s="142"/>
      <c r="F1976" s="142"/>
      <c r="G1976" s="142"/>
      <c r="Q1976" s="8">
        <f t="shared" si="141"/>
        <v>1</v>
      </c>
      <c r="R1976" s="8">
        <f t="shared" si="142"/>
        <v>1</v>
      </c>
      <c r="S1976" s="8">
        <f t="shared" si="143"/>
        <v>1</v>
      </c>
      <c r="T1976" s="8">
        <f t="shared" si="144"/>
        <v>3</v>
      </c>
    </row>
    <row r="1977" customHeight="1" spans="1:20">
      <c r="A1977" s="142"/>
      <c r="B1977" s="142"/>
      <c r="C1977" s="142"/>
      <c r="D1977" s="142"/>
      <c r="E1977" s="142"/>
      <c r="F1977" s="142"/>
      <c r="G1977" s="142"/>
      <c r="Q1977" s="8">
        <f t="shared" si="141"/>
        <v>1</v>
      </c>
      <c r="R1977" s="8">
        <f t="shared" si="142"/>
        <v>1</v>
      </c>
      <c r="S1977" s="8">
        <f t="shared" si="143"/>
        <v>1</v>
      </c>
      <c r="T1977" s="8">
        <f t="shared" si="144"/>
        <v>3</v>
      </c>
    </row>
    <row r="1978" customHeight="1" spans="1:20">
      <c r="A1978" s="142"/>
      <c r="B1978" s="142"/>
      <c r="C1978" s="142"/>
      <c r="D1978" s="142"/>
      <c r="E1978" s="142"/>
      <c r="F1978" s="142"/>
      <c r="G1978" s="142"/>
      <c r="Q1978" s="8">
        <f t="shared" si="141"/>
        <v>1</v>
      </c>
      <c r="R1978" s="8">
        <f t="shared" si="142"/>
        <v>1</v>
      </c>
      <c r="S1978" s="8">
        <f t="shared" si="143"/>
        <v>1</v>
      </c>
      <c r="T1978" s="8">
        <f t="shared" si="144"/>
        <v>3</v>
      </c>
    </row>
    <row r="1979" customHeight="1" spans="1:20">
      <c r="A1979" s="142"/>
      <c r="B1979" s="142"/>
      <c r="C1979" s="142"/>
      <c r="D1979" s="142"/>
      <c r="E1979" s="142"/>
      <c r="F1979" s="142"/>
      <c r="G1979" s="142"/>
      <c r="Q1979" s="8">
        <f t="shared" si="141"/>
        <v>1</v>
      </c>
      <c r="R1979" s="8">
        <f t="shared" si="142"/>
        <v>1</v>
      </c>
      <c r="S1979" s="8">
        <f t="shared" si="143"/>
        <v>1</v>
      </c>
      <c r="T1979" s="8">
        <f t="shared" si="144"/>
        <v>3</v>
      </c>
    </row>
    <row r="1980" customHeight="1" spans="1:20">
      <c r="A1980" s="142"/>
      <c r="B1980" s="142"/>
      <c r="C1980" s="142"/>
      <c r="D1980" s="142"/>
      <c r="E1980" s="142"/>
      <c r="F1980" s="142"/>
      <c r="G1980" s="142"/>
      <c r="Q1980" s="8">
        <f t="shared" si="141"/>
        <v>1</v>
      </c>
      <c r="R1980" s="8">
        <f t="shared" si="142"/>
        <v>1</v>
      </c>
      <c r="S1980" s="8">
        <f t="shared" si="143"/>
        <v>1</v>
      </c>
      <c r="T1980" s="8">
        <f t="shared" si="144"/>
        <v>3</v>
      </c>
    </row>
    <row r="1981" customHeight="1" spans="1:20">
      <c r="A1981" s="142"/>
      <c r="B1981" s="142"/>
      <c r="C1981" s="142"/>
      <c r="D1981" s="142"/>
      <c r="E1981" s="142"/>
      <c r="F1981" s="142"/>
      <c r="G1981" s="142"/>
      <c r="Q1981" s="8">
        <f t="shared" si="141"/>
        <v>1</v>
      </c>
      <c r="R1981" s="8">
        <f t="shared" si="142"/>
        <v>1</v>
      </c>
      <c r="S1981" s="8">
        <f t="shared" si="143"/>
        <v>1</v>
      </c>
      <c r="T1981" s="8">
        <f t="shared" si="144"/>
        <v>3</v>
      </c>
    </row>
    <row r="1982" customHeight="1" spans="1:20">
      <c r="A1982" s="142"/>
      <c r="B1982" s="142"/>
      <c r="C1982" s="142"/>
      <c r="D1982" s="142"/>
      <c r="E1982" s="142"/>
      <c r="F1982" s="142"/>
      <c r="G1982" s="142"/>
      <c r="Q1982" s="8">
        <f t="shared" si="141"/>
        <v>1</v>
      </c>
      <c r="R1982" s="8">
        <f t="shared" si="142"/>
        <v>1</v>
      </c>
      <c r="S1982" s="8">
        <f t="shared" si="143"/>
        <v>1</v>
      </c>
      <c r="T1982" s="8">
        <f t="shared" si="144"/>
        <v>3</v>
      </c>
    </row>
    <row r="1983" customHeight="1" spans="1:20">
      <c r="A1983" s="33"/>
      <c r="B1983" s="148"/>
      <c r="C1983" s="320"/>
      <c r="D1983" s="29"/>
      <c r="E1983" s="164"/>
      <c r="F1983" s="276"/>
      <c r="G1983" s="321"/>
      <c r="Q1983" s="8">
        <f t="shared" si="141"/>
        <v>1</v>
      </c>
      <c r="R1983" s="8">
        <f t="shared" si="142"/>
        <v>1</v>
      </c>
      <c r="S1983" s="8">
        <f t="shared" si="143"/>
        <v>1</v>
      </c>
      <c r="T1983" s="8">
        <f t="shared" si="144"/>
        <v>3</v>
      </c>
    </row>
    <row r="1984" ht="13.8" customHeight="1" spans="1:20">
      <c r="A1984" s="53"/>
      <c r="B1984" s="54"/>
      <c r="C1984" s="54"/>
      <c r="D1984" s="55"/>
      <c r="E1984" s="55"/>
      <c r="F1984" s="56"/>
      <c r="G1984" s="322"/>
      <c r="Q1984" s="8">
        <f t="shared" si="141"/>
        <v>1</v>
      </c>
      <c r="R1984" s="8">
        <f t="shared" si="142"/>
        <v>1</v>
      </c>
      <c r="S1984" s="8">
        <f t="shared" si="143"/>
        <v>1</v>
      </c>
      <c r="T1984" s="8">
        <f t="shared" si="144"/>
        <v>3</v>
      </c>
    </row>
    <row r="1985" customHeight="1" spans="1:20">
      <c r="A1985" s="323" t="s">
        <v>1153</v>
      </c>
      <c r="B1985" s="323" t="s">
        <v>1154</v>
      </c>
      <c r="C1985" s="324" t="s">
        <v>4</v>
      </c>
      <c r="D1985" s="324" t="s">
        <v>5</v>
      </c>
      <c r="E1985" s="324" t="s">
        <v>1155</v>
      </c>
      <c r="F1985" s="325" t="s">
        <v>7</v>
      </c>
      <c r="G1985" s="325" t="s">
        <v>8</v>
      </c>
      <c r="Q1985" s="8">
        <f t="shared" si="141"/>
        <v>1</v>
      </c>
      <c r="R1985" s="8">
        <f t="shared" si="142"/>
        <v>1</v>
      </c>
      <c r="S1985" s="8">
        <f t="shared" si="143"/>
        <v>1</v>
      </c>
      <c r="T1985" s="8">
        <f t="shared" si="144"/>
        <v>3</v>
      </c>
    </row>
    <row r="1986" customHeight="1" spans="1:20">
      <c r="A1986" s="326"/>
      <c r="B1986" s="326"/>
      <c r="C1986" s="327"/>
      <c r="D1986" s="327"/>
      <c r="E1986" s="327"/>
      <c r="F1986" s="328"/>
      <c r="G1986" s="328"/>
      <c r="Q1986" s="8">
        <f t="shared" si="141"/>
        <v>1</v>
      </c>
      <c r="R1986" s="8">
        <f t="shared" si="142"/>
        <v>1</v>
      </c>
      <c r="S1986" s="8">
        <f t="shared" si="143"/>
        <v>1</v>
      </c>
      <c r="T1986" s="8">
        <f t="shared" si="144"/>
        <v>3</v>
      </c>
    </row>
    <row r="1987" customHeight="1" spans="1:20">
      <c r="A1987" s="232"/>
      <c r="B1987" s="112"/>
      <c r="C1987" s="329"/>
      <c r="D1987" s="88"/>
      <c r="E1987" s="88"/>
      <c r="F1987" s="330"/>
      <c r="G1987" s="331"/>
      <c r="Q1987" s="8">
        <f t="shared" ref="Q1987:Q2050" si="145">IF(K1987="No comment",0,1)</f>
        <v>1</v>
      </c>
      <c r="R1987" s="8">
        <f t="shared" ref="R1987:R2050" si="146">IF(L1987="No comment",0,1)</f>
        <v>1</v>
      </c>
      <c r="S1987" s="8">
        <f t="shared" ref="S1987:S2050" si="147">IF(M1987="No comment",0,1)</f>
        <v>1</v>
      </c>
      <c r="T1987" s="8">
        <f t="shared" ref="T1987:T2050" si="148">SUM(N1987:S1987)</f>
        <v>3</v>
      </c>
    </row>
    <row r="1988" customHeight="1" spans="1:20">
      <c r="A1988" s="232">
        <v>10</v>
      </c>
      <c r="B1988" s="112"/>
      <c r="C1988" s="329" t="s">
        <v>1156</v>
      </c>
      <c r="D1988" s="332"/>
      <c r="E1988" s="88"/>
      <c r="F1988" s="330"/>
      <c r="G1988" s="333"/>
      <c r="Q1988" s="8">
        <f t="shared" si="145"/>
        <v>1</v>
      </c>
      <c r="R1988" s="8">
        <f t="shared" si="146"/>
        <v>1</v>
      </c>
      <c r="S1988" s="8">
        <f t="shared" si="147"/>
        <v>1</v>
      </c>
      <c r="T1988" s="8">
        <f t="shared" si="148"/>
        <v>3</v>
      </c>
    </row>
    <row r="1989" customHeight="1" spans="1:20">
      <c r="A1989" s="232"/>
      <c r="B1989" s="112"/>
      <c r="C1989" s="329"/>
      <c r="D1989" s="332"/>
      <c r="E1989" s="88"/>
      <c r="F1989" s="330"/>
      <c r="G1989" s="333"/>
      <c r="Q1989" s="8">
        <f t="shared" si="145"/>
        <v>1</v>
      </c>
      <c r="R1989" s="8">
        <f t="shared" si="146"/>
        <v>1</v>
      </c>
      <c r="S1989" s="8">
        <f t="shared" si="147"/>
        <v>1</v>
      </c>
      <c r="T1989" s="8">
        <f t="shared" si="148"/>
        <v>3</v>
      </c>
    </row>
    <row r="1990" customHeight="1" spans="1:20">
      <c r="A1990" s="33">
        <v>10.1</v>
      </c>
      <c r="B1990" s="334" t="s">
        <v>969</v>
      </c>
      <c r="C1990" s="335" t="s">
        <v>970</v>
      </c>
      <c r="D1990" s="169"/>
      <c r="E1990" s="163"/>
      <c r="F1990" s="159"/>
      <c r="G1990" s="97"/>
      <c r="Q1990" s="8">
        <f t="shared" si="145"/>
        <v>1</v>
      </c>
      <c r="R1990" s="8">
        <f t="shared" si="146"/>
        <v>1</v>
      </c>
      <c r="S1990" s="8">
        <f t="shared" si="147"/>
        <v>1</v>
      </c>
      <c r="T1990" s="8">
        <f t="shared" si="148"/>
        <v>3</v>
      </c>
    </row>
    <row r="1991" customHeight="1" spans="1:20">
      <c r="A1991" s="33"/>
      <c r="B1991" s="336"/>
      <c r="C1991" s="162"/>
      <c r="D1991" s="169"/>
      <c r="E1991" s="163"/>
      <c r="F1991" s="159"/>
      <c r="G1991" s="97"/>
      <c r="Q1991" s="8">
        <f t="shared" si="145"/>
        <v>1</v>
      </c>
      <c r="R1991" s="8">
        <f t="shared" si="146"/>
        <v>1</v>
      </c>
      <c r="S1991" s="8">
        <f t="shared" si="147"/>
        <v>1</v>
      </c>
      <c r="T1991" s="8">
        <f t="shared" si="148"/>
        <v>3</v>
      </c>
    </row>
    <row r="1992" ht="15.6" customHeight="1" spans="1:20">
      <c r="A1992" s="150" t="s">
        <v>1157</v>
      </c>
      <c r="B1992" s="148" t="s">
        <v>1158</v>
      </c>
      <c r="C1992" s="51" t="s">
        <v>465</v>
      </c>
      <c r="D1992" s="50" t="s">
        <v>298</v>
      </c>
      <c r="E1992" s="122">
        <f>0.15*(450)*1.2</f>
        <v>81</v>
      </c>
      <c r="F1992" s="96"/>
      <c r="G1992" s="97"/>
      <c r="Q1992" s="8">
        <f t="shared" si="145"/>
        <v>1</v>
      </c>
      <c r="R1992" s="8">
        <f t="shared" si="146"/>
        <v>1</v>
      </c>
      <c r="S1992" s="8">
        <f t="shared" si="147"/>
        <v>1</v>
      </c>
      <c r="T1992" s="8">
        <f t="shared" si="148"/>
        <v>3</v>
      </c>
    </row>
    <row r="1993" customHeight="1" spans="1:20">
      <c r="A1993" s="150"/>
      <c r="B1993" s="148"/>
      <c r="C1993" s="51"/>
      <c r="D1993" s="50"/>
      <c r="E1993" s="122"/>
      <c r="F1993" s="96"/>
      <c r="G1993" s="97"/>
      <c r="Q1993" s="8">
        <f t="shared" si="145"/>
        <v>1</v>
      </c>
      <c r="R1993" s="8">
        <f t="shared" si="146"/>
        <v>1</v>
      </c>
      <c r="S1993" s="8">
        <f t="shared" si="147"/>
        <v>1</v>
      </c>
      <c r="T1993" s="8">
        <f t="shared" si="148"/>
        <v>3</v>
      </c>
    </row>
    <row r="1994" ht="13.8" customHeight="1" spans="1:20">
      <c r="A1994" s="150" t="s">
        <v>1159</v>
      </c>
      <c r="B1994" s="148" t="s">
        <v>1160</v>
      </c>
      <c r="C1994" s="51" t="s">
        <v>468</v>
      </c>
      <c r="D1994" s="50" t="s">
        <v>330</v>
      </c>
      <c r="E1994" s="122">
        <f>2*(450)</f>
        <v>900</v>
      </c>
      <c r="F1994" s="96"/>
      <c r="G1994" s="97"/>
      <c r="Q1994" s="8">
        <f t="shared" si="145"/>
        <v>1</v>
      </c>
      <c r="R1994" s="8">
        <f t="shared" si="146"/>
        <v>1</v>
      </c>
      <c r="S1994" s="8">
        <f t="shared" si="147"/>
        <v>1</v>
      </c>
      <c r="T1994" s="8">
        <f t="shared" si="148"/>
        <v>3</v>
      </c>
    </row>
    <row r="1995" customHeight="1" spans="1:20">
      <c r="A1995" s="150"/>
      <c r="B1995" s="148"/>
      <c r="C1995" s="51"/>
      <c r="D1995" s="50"/>
      <c r="E1995" s="122"/>
      <c r="F1995" s="337"/>
      <c r="G1995" s="338"/>
      <c r="Q1995" s="8">
        <f t="shared" si="145"/>
        <v>1</v>
      </c>
      <c r="R1995" s="8">
        <f t="shared" si="146"/>
        <v>1</v>
      </c>
      <c r="S1995" s="8">
        <f t="shared" si="147"/>
        <v>1</v>
      </c>
      <c r="T1995" s="8">
        <f t="shared" si="148"/>
        <v>3</v>
      </c>
    </row>
    <row r="1996" customHeight="1" spans="1:20">
      <c r="A1996" s="158">
        <v>10.2</v>
      </c>
      <c r="B1996" s="44" t="s">
        <v>1161</v>
      </c>
      <c r="C1996" s="329" t="s">
        <v>458</v>
      </c>
      <c r="D1996" s="88"/>
      <c r="E1996" s="88"/>
      <c r="F1996" s="330"/>
      <c r="G1996" s="331"/>
      <c r="Q1996" s="8">
        <f t="shared" si="145"/>
        <v>1</v>
      </c>
      <c r="R1996" s="8">
        <f t="shared" si="146"/>
        <v>1</v>
      </c>
      <c r="S1996" s="8">
        <f t="shared" si="147"/>
        <v>1</v>
      </c>
      <c r="T1996" s="8">
        <f t="shared" si="148"/>
        <v>3</v>
      </c>
    </row>
    <row r="1997" customHeight="1" spans="1:20">
      <c r="A1997" s="232"/>
      <c r="B1997" s="65"/>
      <c r="C1997" s="339"/>
      <c r="D1997" s="88"/>
      <c r="E1997" s="88"/>
      <c r="F1997" s="330"/>
      <c r="G1997" s="330"/>
      <c r="Q1997" s="8">
        <f t="shared" si="145"/>
        <v>1</v>
      </c>
      <c r="R1997" s="8">
        <f t="shared" si="146"/>
        <v>1</v>
      </c>
      <c r="S1997" s="8">
        <f t="shared" si="147"/>
        <v>1</v>
      </c>
      <c r="T1997" s="8">
        <f t="shared" si="148"/>
        <v>3</v>
      </c>
    </row>
    <row r="1998" customHeight="1" spans="1:20">
      <c r="A1998" s="33" t="s">
        <v>1162</v>
      </c>
      <c r="B1998" s="148" t="s">
        <v>1163</v>
      </c>
      <c r="C1998" s="32" t="s">
        <v>460</v>
      </c>
      <c r="D1998" s="29"/>
      <c r="E1998" s="119"/>
      <c r="F1998" s="96"/>
      <c r="G1998" s="120"/>
      <c r="Q1998" s="8">
        <f t="shared" si="145"/>
        <v>1</v>
      </c>
      <c r="R1998" s="8">
        <f t="shared" si="146"/>
        <v>1</v>
      </c>
      <c r="S1998" s="8">
        <f t="shared" si="147"/>
        <v>1</v>
      </c>
      <c r="T1998" s="8">
        <f t="shared" si="148"/>
        <v>3</v>
      </c>
    </row>
    <row r="1999" customHeight="1" spans="1:20">
      <c r="A1999" s="33"/>
      <c r="B1999" s="148"/>
      <c r="C1999" s="38"/>
      <c r="D1999" s="29"/>
      <c r="E1999" s="122"/>
      <c r="F1999" s="96"/>
      <c r="G1999" s="120"/>
      <c r="Q1999" s="8">
        <f t="shared" si="145"/>
        <v>1</v>
      </c>
      <c r="R1999" s="8">
        <f t="shared" si="146"/>
        <v>1</v>
      </c>
      <c r="S1999" s="8">
        <f t="shared" si="147"/>
        <v>1</v>
      </c>
      <c r="T1999" s="8">
        <f t="shared" si="148"/>
        <v>3</v>
      </c>
    </row>
    <row r="2000" ht="15.6" customHeight="1" spans="1:20">
      <c r="A2000" s="33" t="s">
        <v>1164</v>
      </c>
      <c r="B2000" s="148"/>
      <c r="C2000" s="78" t="s">
        <v>462</v>
      </c>
      <c r="D2000" s="29" t="s">
        <v>298</v>
      </c>
      <c r="E2000" s="122">
        <f>(11100+130)*1.1*3*0.15</f>
        <v>5558.85</v>
      </c>
      <c r="F2000" s="96"/>
      <c r="G2000" s="120"/>
      <c r="Q2000" s="8">
        <f t="shared" si="145"/>
        <v>1</v>
      </c>
      <c r="R2000" s="8">
        <f t="shared" si="146"/>
        <v>1</v>
      </c>
      <c r="S2000" s="8">
        <f t="shared" si="147"/>
        <v>1</v>
      </c>
      <c r="T2000" s="8">
        <f t="shared" si="148"/>
        <v>3</v>
      </c>
    </row>
    <row r="2001" customHeight="1" spans="1:20">
      <c r="A2001" s="232"/>
      <c r="B2001" s="65"/>
      <c r="C2001" s="329"/>
      <c r="D2001" s="88"/>
      <c r="E2001" s="88"/>
      <c r="F2001" s="330"/>
      <c r="G2001" s="331"/>
      <c r="Q2001" s="8">
        <f t="shared" si="145"/>
        <v>1</v>
      </c>
      <c r="R2001" s="8">
        <f t="shared" si="146"/>
        <v>1</v>
      </c>
      <c r="S2001" s="8">
        <f t="shared" si="147"/>
        <v>1</v>
      </c>
      <c r="T2001" s="8">
        <f t="shared" si="148"/>
        <v>3</v>
      </c>
    </row>
    <row r="2002" ht="26.4" customHeight="1" spans="1:20">
      <c r="A2002" s="33" t="s">
        <v>1165</v>
      </c>
      <c r="B2002" s="88" t="s">
        <v>1166</v>
      </c>
      <c r="C2002" s="158" t="s">
        <v>1167</v>
      </c>
      <c r="D2002" s="88"/>
      <c r="E2002" s="88"/>
      <c r="F2002" s="340"/>
      <c r="G2002" s="340"/>
      <c r="Q2002" s="8">
        <f t="shared" si="145"/>
        <v>1</v>
      </c>
      <c r="R2002" s="8">
        <f t="shared" si="146"/>
        <v>1</v>
      </c>
      <c r="S2002" s="8">
        <f t="shared" si="147"/>
        <v>1</v>
      </c>
      <c r="T2002" s="8">
        <f t="shared" si="148"/>
        <v>3</v>
      </c>
    </row>
    <row r="2003" customHeight="1" spans="1:20">
      <c r="A2003" s="158"/>
      <c r="B2003" s="88"/>
      <c r="C2003" s="158"/>
      <c r="D2003" s="88"/>
      <c r="E2003" s="88"/>
      <c r="F2003" s="340"/>
      <c r="G2003" s="340"/>
      <c r="Q2003" s="8">
        <f t="shared" si="145"/>
        <v>1</v>
      </c>
      <c r="R2003" s="8">
        <f t="shared" si="146"/>
        <v>1</v>
      </c>
      <c r="S2003" s="8">
        <f t="shared" si="147"/>
        <v>1</v>
      </c>
      <c r="T2003" s="8">
        <f t="shared" si="148"/>
        <v>3</v>
      </c>
    </row>
    <row r="2004" customHeight="1" spans="1:20">
      <c r="A2004" s="158"/>
      <c r="B2004" s="88"/>
      <c r="C2004" s="158" t="s">
        <v>1168</v>
      </c>
      <c r="D2004" s="88"/>
      <c r="E2004" s="88"/>
      <c r="F2004" s="340"/>
      <c r="G2004" s="340"/>
      <c r="Q2004" s="8">
        <f t="shared" si="145"/>
        <v>1</v>
      </c>
      <c r="R2004" s="8">
        <f t="shared" si="146"/>
        <v>1</v>
      </c>
      <c r="S2004" s="8">
        <f t="shared" si="147"/>
        <v>1</v>
      </c>
      <c r="T2004" s="8">
        <f t="shared" si="148"/>
        <v>3</v>
      </c>
    </row>
    <row r="2005" customHeight="1" spans="1:20">
      <c r="A2005" s="158"/>
      <c r="B2005" s="88"/>
      <c r="C2005" s="158" t="s">
        <v>1169</v>
      </c>
      <c r="D2005" s="88"/>
      <c r="E2005" s="88"/>
      <c r="F2005" s="341"/>
      <c r="G2005" s="340"/>
      <c r="Q2005" s="8">
        <f t="shared" si="145"/>
        <v>1</v>
      </c>
      <c r="R2005" s="8">
        <f t="shared" si="146"/>
        <v>1</v>
      </c>
      <c r="S2005" s="8">
        <f t="shared" si="147"/>
        <v>1</v>
      </c>
      <c r="T2005" s="8">
        <f t="shared" si="148"/>
        <v>3</v>
      </c>
    </row>
    <row r="2006" customHeight="1" spans="1:20">
      <c r="A2006" s="158"/>
      <c r="B2006" s="88"/>
      <c r="C2006" s="158" t="s">
        <v>1170</v>
      </c>
      <c r="D2006" s="88"/>
      <c r="E2006" s="88"/>
      <c r="F2006" s="341"/>
      <c r="G2006" s="340"/>
      <c r="Q2006" s="8">
        <f t="shared" si="145"/>
        <v>1</v>
      </c>
      <c r="R2006" s="8">
        <f t="shared" si="146"/>
        <v>1</v>
      </c>
      <c r="S2006" s="8">
        <f t="shared" si="147"/>
        <v>1</v>
      </c>
      <c r="T2006" s="8">
        <f t="shared" si="148"/>
        <v>3</v>
      </c>
    </row>
    <row r="2007" customHeight="1" spans="1:20">
      <c r="A2007" s="158" t="s">
        <v>1171</v>
      </c>
      <c r="B2007" s="88"/>
      <c r="C2007" s="158" t="s">
        <v>1172</v>
      </c>
      <c r="D2007" s="88" t="s">
        <v>501</v>
      </c>
      <c r="E2007" s="88">
        <v>350</v>
      </c>
      <c r="F2007" s="342"/>
      <c r="G2007" s="340"/>
      <c r="Q2007" s="8">
        <f t="shared" si="145"/>
        <v>1</v>
      </c>
      <c r="R2007" s="8">
        <f t="shared" si="146"/>
        <v>1</v>
      </c>
      <c r="S2007" s="8">
        <f t="shared" si="147"/>
        <v>1</v>
      </c>
      <c r="T2007" s="8">
        <f t="shared" si="148"/>
        <v>3</v>
      </c>
    </row>
    <row r="2008" customHeight="1" spans="1:20">
      <c r="A2008" s="158"/>
      <c r="B2008" s="88"/>
      <c r="C2008" s="158"/>
      <c r="D2008" s="88"/>
      <c r="E2008" s="88"/>
      <c r="F2008" s="342"/>
      <c r="G2008" s="340"/>
      <c r="Q2008" s="8">
        <f t="shared" si="145"/>
        <v>1</v>
      </c>
      <c r="R2008" s="8">
        <f t="shared" si="146"/>
        <v>1</v>
      </c>
      <c r="S2008" s="8">
        <f t="shared" si="147"/>
        <v>1</v>
      </c>
      <c r="T2008" s="8">
        <f t="shared" si="148"/>
        <v>3</v>
      </c>
    </row>
    <row r="2009" customHeight="1" spans="1:20">
      <c r="A2009" s="158" t="s">
        <v>1173</v>
      </c>
      <c r="B2009" s="88"/>
      <c r="C2009" s="158" t="s">
        <v>1174</v>
      </c>
      <c r="D2009" s="88" t="s">
        <v>501</v>
      </c>
      <c r="E2009" s="88">
        <v>100</v>
      </c>
      <c r="F2009" s="343"/>
      <c r="G2009" s="340"/>
      <c r="Q2009" s="8">
        <f t="shared" si="145"/>
        <v>1</v>
      </c>
      <c r="R2009" s="8">
        <f t="shared" si="146"/>
        <v>1</v>
      </c>
      <c r="S2009" s="8">
        <f t="shared" si="147"/>
        <v>1</v>
      </c>
      <c r="T2009" s="8">
        <f t="shared" si="148"/>
        <v>3</v>
      </c>
    </row>
    <row r="2010" customHeight="1" spans="1:20">
      <c r="A2010" s="158"/>
      <c r="B2010" s="88"/>
      <c r="C2010" s="158"/>
      <c r="D2010" s="88"/>
      <c r="E2010" s="88"/>
      <c r="F2010" s="343"/>
      <c r="G2010" s="340"/>
      <c r="Q2010" s="8">
        <f t="shared" si="145"/>
        <v>1</v>
      </c>
      <c r="R2010" s="8">
        <f t="shared" si="146"/>
        <v>1</v>
      </c>
      <c r="S2010" s="8">
        <f t="shared" si="147"/>
        <v>1</v>
      </c>
      <c r="T2010" s="8">
        <f t="shared" si="148"/>
        <v>3</v>
      </c>
    </row>
    <row r="2011" customHeight="1" spans="1:20">
      <c r="A2011" s="158" t="s">
        <v>1175</v>
      </c>
      <c r="B2011" s="88"/>
      <c r="C2011" s="158" t="s">
        <v>1176</v>
      </c>
      <c r="D2011" s="88" t="s">
        <v>501</v>
      </c>
      <c r="E2011" s="88">
        <v>10</v>
      </c>
      <c r="F2011" s="342"/>
      <c r="G2011" s="340"/>
      <c r="Q2011" s="8">
        <f t="shared" si="145"/>
        <v>1</v>
      </c>
      <c r="R2011" s="8">
        <f t="shared" si="146"/>
        <v>1</v>
      </c>
      <c r="S2011" s="8">
        <f t="shared" si="147"/>
        <v>1</v>
      </c>
      <c r="T2011" s="8">
        <f t="shared" si="148"/>
        <v>3</v>
      </c>
    </row>
    <row r="2012" customHeight="1" spans="1:20">
      <c r="A2012" s="158"/>
      <c r="B2012" s="88"/>
      <c r="C2012" s="158"/>
      <c r="D2012" s="88"/>
      <c r="E2012" s="88"/>
      <c r="F2012" s="341"/>
      <c r="G2012" s="340"/>
      <c r="Q2012" s="8">
        <f t="shared" si="145"/>
        <v>1</v>
      </c>
      <c r="R2012" s="8">
        <f t="shared" si="146"/>
        <v>1</v>
      </c>
      <c r="S2012" s="8">
        <f t="shared" si="147"/>
        <v>1</v>
      </c>
      <c r="T2012" s="8">
        <f t="shared" si="148"/>
        <v>3</v>
      </c>
    </row>
    <row r="2013" customHeight="1" spans="1:20">
      <c r="A2013" s="33" t="s">
        <v>1177</v>
      </c>
      <c r="B2013" s="88"/>
      <c r="C2013" s="158" t="s">
        <v>1178</v>
      </c>
      <c r="D2013" s="88"/>
      <c r="E2013" s="88"/>
      <c r="F2013" s="340"/>
      <c r="G2013" s="340"/>
      <c r="Q2013" s="8">
        <f t="shared" si="145"/>
        <v>1</v>
      </c>
      <c r="R2013" s="8">
        <f t="shared" si="146"/>
        <v>1</v>
      </c>
      <c r="S2013" s="8">
        <f t="shared" si="147"/>
        <v>1</v>
      </c>
      <c r="T2013" s="8">
        <f t="shared" si="148"/>
        <v>3</v>
      </c>
    </row>
    <row r="2014" customHeight="1" spans="1:20">
      <c r="A2014" s="158"/>
      <c r="B2014" s="88"/>
      <c r="C2014" s="158"/>
      <c r="D2014" s="88"/>
      <c r="E2014" s="88"/>
      <c r="F2014" s="340"/>
      <c r="G2014" s="340"/>
      <c r="Q2014" s="8">
        <f t="shared" si="145"/>
        <v>1</v>
      </c>
      <c r="R2014" s="8">
        <f t="shared" si="146"/>
        <v>1</v>
      </c>
      <c r="S2014" s="8">
        <f t="shared" si="147"/>
        <v>1</v>
      </c>
      <c r="T2014" s="8">
        <f t="shared" si="148"/>
        <v>3</v>
      </c>
    </row>
    <row r="2015" customHeight="1" spans="1:20">
      <c r="A2015" s="158" t="s">
        <v>1179</v>
      </c>
      <c r="B2015" s="88"/>
      <c r="C2015" s="158" t="s">
        <v>1180</v>
      </c>
      <c r="D2015" s="88" t="s">
        <v>501</v>
      </c>
      <c r="E2015" s="88">
        <v>40</v>
      </c>
      <c r="F2015" s="342"/>
      <c r="G2015" s="340"/>
      <c r="Q2015" s="8">
        <f t="shared" si="145"/>
        <v>1</v>
      </c>
      <c r="R2015" s="8">
        <f t="shared" si="146"/>
        <v>1</v>
      </c>
      <c r="S2015" s="8">
        <f t="shared" si="147"/>
        <v>1</v>
      </c>
      <c r="T2015" s="8">
        <f t="shared" si="148"/>
        <v>3</v>
      </c>
    </row>
    <row r="2016" customHeight="1" spans="1:20">
      <c r="A2016" s="158"/>
      <c r="B2016" s="88"/>
      <c r="C2016" s="158"/>
      <c r="D2016" s="88"/>
      <c r="E2016" s="88"/>
      <c r="F2016" s="344"/>
      <c r="G2016" s="340"/>
      <c r="Q2016" s="8">
        <f t="shared" si="145"/>
        <v>1</v>
      </c>
      <c r="R2016" s="8">
        <f t="shared" si="146"/>
        <v>1</v>
      </c>
      <c r="S2016" s="8">
        <f t="shared" si="147"/>
        <v>1</v>
      </c>
      <c r="T2016" s="8">
        <f t="shared" si="148"/>
        <v>3</v>
      </c>
    </row>
    <row r="2017" customHeight="1" spans="1:20">
      <c r="A2017" s="158" t="s">
        <v>1181</v>
      </c>
      <c r="B2017" s="88"/>
      <c r="C2017" s="158" t="s">
        <v>1182</v>
      </c>
      <c r="D2017" s="88" t="s">
        <v>501</v>
      </c>
      <c r="E2017" s="88">
        <v>40</v>
      </c>
      <c r="F2017" s="342"/>
      <c r="G2017" s="340"/>
      <c r="Q2017" s="8">
        <f t="shared" si="145"/>
        <v>1</v>
      </c>
      <c r="R2017" s="8">
        <f t="shared" si="146"/>
        <v>1</v>
      </c>
      <c r="S2017" s="8">
        <f t="shared" si="147"/>
        <v>1</v>
      </c>
      <c r="T2017" s="8">
        <f t="shared" si="148"/>
        <v>3</v>
      </c>
    </row>
    <row r="2018" customHeight="1" spans="1:20">
      <c r="A2018" s="158"/>
      <c r="B2018" s="88"/>
      <c r="C2018" s="158"/>
      <c r="D2018" s="88"/>
      <c r="E2018" s="88"/>
      <c r="F2018" s="342"/>
      <c r="G2018" s="340"/>
      <c r="Q2018" s="8">
        <f t="shared" si="145"/>
        <v>1</v>
      </c>
      <c r="R2018" s="8">
        <f t="shared" si="146"/>
        <v>1</v>
      </c>
      <c r="S2018" s="8">
        <f t="shared" si="147"/>
        <v>1</v>
      </c>
      <c r="T2018" s="8">
        <f t="shared" si="148"/>
        <v>3</v>
      </c>
    </row>
    <row r="2019" customHeight="1" spans="1:20">
      <c r="A2019" s="33" t="s">
        <v>1183</v>
      </c>
      <c r="B2019" s="88" t="s">
        <v>1184</v>
      </c>
      <c r="C2019" s="158" t="s">
        <v>1185</v>
      </c>
      <c r="D2019" s="88"/>
      <c r="E2019" s="88"/>
      <c r="F2019" s="345"/>
      <c r="G2019" s="340"/>
      <c r="Q2019" s="8">
        <f t="shared" si="145"/>
        <v>1</v>
      </c>
      <c r="R2019" s="8">
        <f t="shared" si="146"/>
        <v>1</v>
      </c>
      <c r="S2019" s="8">
        <f t="shared" si="147"/>
        <v>1</v>
      </c>
      <c r="T2019" s="8">
        <f t="shared" si="148"/>
        <v>3</v>
      </c>
    </row>
    <row r="2020" customHeight="1" spans="1:20">
      <c r="A2020" s="158"/>
      <c r="B2020" s="88"/>
      <c r="C2020" s="158"/>
      <c r="D2020" s="88"/>
      <c r="E2020" s="88"/>
      <c r="F2020" s="345"/>
      <c r="G2020" s="340"/>
      <c r="Q2020" s="8">
        <f t="shared" si="145"/>
        <v>1</v>
      </c>
      <c r="R2020" s="8">
        <f t="shared" si="146"/>
        <v>1</v>
      </c>
      <c r="S2020" s="8">
        <f t="shared" si="147"/>
        <v>1</v>
      </c>
      <c r="T2020" s="8">
        <f t="shared" si="148"/>
        <v>3</v>
      </c>
    </row>
    <row r="2021" customHeight="1" spans="1:20">
      <c r="A2021" s="33" t="s">
        <v>1186</v>
      </c>
      <c r="B2021" s="88"/>
      <c r="C2021" s="158" t="s">
        <v>1187</v>
      </c>
      <c r="D2021" s="88" t="s">
        <v>314</v>
      </c>
      <c r="E2021" s="88">
        <v>450</v>
      </c>
      <c r="F2021" s="341"/>
      <c r="G2021" s="340"/>
      <c r="Q2021" s="8">
        <f t="shared" si="145"/>
        <v>1</v>
      </c>
      <c r="R2021" s="8">
        <f t="shared" si="146"/>
        <v>1</v>
      </c>
      <c r="S2021" s="8">
        <f t="shared" si="147"/>
        <v>1</v>
      </c>
      <c r="T2021" s="8">
        <f t="shared" si="148"/>
        <v>3</v>
      </c>
    </row>
    <row r="2022" customHeight="1" spans="1:20">
      <c r="A2022" s="158"/>
      <c r="B2022" s="88"/>
      <c r="C2022" s="158"/>
      <c r="D2022" s="88"/>
      <c r="E2022" s="88"/>
      <c r="F2022" s="342"/>
      <c r="G2022" s="340"/>
      <c r="Q2022" s="8">
        <f t="shared" si="145"/>
        <v>1</v>
      </c>
      <c r="R2022" s="8">
        <f t="shared" si="146"/>
        <v>1</v>
      </c>
      <c r="S2022" s="8">
        <f t="shared" si="147"/>
        <v>1</v>
      </c>
      <c r="T2022" s="8">
        <f t="shared" si="148"/>
        <v>3</v>
      </c>
    </row>
    <row r="2023" customHeight="1" spans="1:20">
      <c r="A2023" s="33" t="s">
        <v>1188</v>
      </c>
      <c r="B2023" s="65"/>
      <c r="C2023" s="158" t="s">
        <v>1189</v>
      </c>
      <c r="D2023" s="88"/>
      <c r="E2023" s="88"/>
      <c r="F2023" s="342"/>
      <c r="G2023" s="340"/>
      <c r="Q2023" s="8">
        <f t="shared" si="145"/>
        <v>1</v>
      </c>
      <c r="R2023" s="8">
        <f t="shared" si="146"/>
        <v>1</v>
      </c>
      <c r="S2023" s="8">
        <f t="shared" si="147"/>
        <v>1</v>
      </c>
      <c r="T2023" s="8">
        <f t="shared" si="148"/>
        <v>3</v>
      </c>
    </row>
    <row r="2024" customHeight="1" spans="1:20">
      <c r="A2024" s="158"/>
      <c r="B2024" s="65"/>
      <c r="C2024" s="158"/>
      <c r="D2024" s="88"/>
      <c r="E2024" s="88"/>
      <c r="F2024" s="342"/>
      <c r="G2024" s="340"/>
      <c r="Q2024" s="8">
        <f t="shared" si="145"/>
        <v>1</v>
      </c>
      <c r="R2024" s="8">
        <f t="shared" si="146"/>
        <v>1</v>
      </c>
      <c r="S2024" s="8">
        <f t="shared" si="147"/>
        <v>1</v>
      </c>
      <c r="T2024" s="8">
        <f t="shared" si="148"/>
        <v>3</v>
      </c>
    </row>
    <row r="2025" customHeight="1" spans="1:20">
      <c r="A2025" s="33" t="s">
        <v>1190</v>
      </c>
      <c r="B2025" s="92" t="s">
        <v>1191</v>
      </c>
      <c r="C2025" s="158" t="s">
        <v>506</v>
      </c>
      <c r="D2025" s="88" t="s">
        <v>314</v>
      </c>
      <c r="E2025" s="88">
        <v>450</v>
      </c>
      <c r="F2025" s="342"/>
      <c r="G2025" s="340"/>
      <c r="Q2025" s="8">
        <f t="shared" si="145"/>
        <v>1</v>
      </c>
      <c r="R2025" s="8">
        <f t="shared" si="146"/>
        <v>1</v>
      </c>
      <c r="S2025" s="8">
        <f t="shared" si="147"/>
        <v>1</v>
      </c>
      <c r="T2025" s="8">
        <f t="shared" si="148"/>
        <v>3</v>
      </c>
    </row>
    <row r="2026" ht="14.4" customHeight="1" spans="1:20">
      <c r="A2026" s="158"/>
      <c r="B2026" s="88"/>
      <c r="C2026"/>
      <c r="D2026" s="88"/>
      <c r="E2026" s="88"/>
      <c r="F2026" s="342"/>
      <c r="G2026" s="340"/>
      <c r="Q2026" s="8">
        <f t="shared" si="145"/>
        <v>1</v>
      </c>
      <c r="R2026" s="8">
        <f t="shared" si="146"/>
        <v>1</v>
      </c>
      <c r="S2026" s="8">
        <f t="shared" si="147"/>
        <v>1</v>
      </c>
      <c r="T2026" s="8">
        <f t="shared" si="148"/>
        <v>3</v>
      </c>
    </row>
    <row r="2027" customHeight="1" spans="1:20">
      <c r="A2027" s="33" t="s">
        <v>1192</v>
      </c>
      <c r="B2027" s="88"/>
      <c r="C2027" s="158" t="s">
        <v>1193</v>
      </c>
      <c r="D2027" s="88" t="s">
        <v>314</v>
      </c>
      <c r="E2027" s="88">
        <v>50</v>
      </c>
      <c r="F2027" s="343"/>
      <c r="G2027" s="340"/>
      <c r="Q2027" s="8">
        <f t="shared" si="145"/>
        <v>1</v>
      </c>
      <c r="R2027" s="8">
        <f t="shared" si="146"/>
        <v>1</v>
      </c>
      <c r="S2027" s="8">
        <f t="shared" si="147"/>
        <v>1</v>
      </c>
      <c r="T2027" s="8">
        <f t="shared" si="148"/>
        <v>3</v>
      </c>
    </row>
    <row r="2028" customHeight="1" spans="1:20">
      <c r="A2028" s="158"/>
      <c r="B2028" s="88"/>
      <c r="C2028" s="158"/>
      <c r="D2028" s="88"/>
      <c r="E2028" s="88"/>
      <c r="F2028" s="342"/>
      <c r="G2028" s="340"/>
      <c r="Q2028" s="8">
        <f t="shared" si="145"/>
        <v>1</v>
      </c>
      <c r="R2028" s="8">
        <f t="shared" si="146"/>
        <v>1</v>
      </c>
      <c r="S2028" s="8">
        <f t="shared" si="147"/>
        <v>1</v>
      </c>
      <c r="T2028" s="8">
        <f t="shared" si="148"/>
        <v>3</v>
      </c>
    </row>
    <row r="2029" customHeight="1" spans="1:20">
      <c r="A2029" s="33" t="s">
        <v>1194</v>
      </c>
      <c r="B2029" s="88"/>
      <c r="C2029" s="158" t="s">
        <v>1195</v>
      </c>
      <c r="D2029" s="88" t="s">
        <v>314</v>
      </c>
      <c r="E2029" s="88">
        <v>240</v>
      </c>
      <c r="F2029" s="342"/>
      <c r="G2029" s="340"/>
      <c r="Q2029" s="8">
        <f t="shared" si="145"/>
        <v>1</v>
      </c>
      <c r="R2029" s="8">
        <f t="shared" si="146"/>
        <v>1</v>
      </c>
      <c r="S2029" s="8">
        <f t="shared" si="147"/>
        <v>1</v>
      </c>
      <c r="T2029" s="8">
        <f t="shared" si="148"/>
        <v>3</v>
      </c>
    </row>
    <row r="2030" customHeight="1" spans="1:20">
      <c r="A2030" s="158"/>
      <c r="B2030" s="88"/>
      <c r="C2030" s="158"/>
      <c r="D2030" s="88"/>
      <c r="E2030" s="88"/>
      <c r="F2030" s="342"/>
      <c r="G2030" s="340"/>
      <c r="Q2030" s="8">
        <f t="shared" si="145"/>
        <v>1</v>
      </c>
      <c r="R2030" s="8">
        <f t="shared" si="146"/>
        <v>1</v>
      </c>
      <c r="S2030" s="8">
        <f t="shared" si="147"/>
        <v>1</v>
      </c>
      <c r="T2030" s="8">
        <f t="shared" si="148"/>
        <v>3</v>
      </c>
    </row>
    <row r="2031" customHeight="1" spans="1:20">
      <c r="A2031" s="33" t="s">
        <v>1196</v>
      </c>
      <c r="B2031" s="88"/>
      <c r="C2031" s="158" t="s">
        <v>1197</v>
      </c>
      <c r="D2031" s="88" t="s">
        <v>314</v>
      </c>
      <c r="E2031" s="88">
        <v>150</v>
      </c>
      <c r="F2031" s="342"/>
      <c r="G2031" s="340"/>
      <c r="Q2031" s="8">
        <f t="shared" si="145"/>
        <v>1</v>
      </c>
      <c r="R2031" s="8">
        <f t="shared" si="146"/>
        <v>1</v>
      </c>
      <c r="S2031" s="8">
        <f t="shared" si="147"/>
        <v>1</v>
      </c>
      <c r="T2031" s="8">
        <f t="shared" si="148"/>
        <v>3</v>
      </c>
    </row>
    <row r="2032" customHeight="1" spans="1:20">
      <c r="A2032" s="158"/>
      <c r="B2032" s="88"/>
      <c r="C2032" s="158"/>
      <c r="D2032" s="88"/>
      <c r="E2032" s="88"/>
      <c r="F2032" s="342"/>
      <c r="G2032" s="340"/>
      <c r="Q2032" s="8">
        <f t="shared" si="145"/>
        <v>1</v>
      </c>
      <c r="R2032" s="8">
        <f t="shared" si="146"/>
        <v>1</v>
      </c>
      <c r="S2032" s="8">
        <f t="shared" si="147"/>
        <v>1</v>
      </c>
      <c r="T2032" s="8">
        <f t="shared" si="148"/>
        <v>3</v>
      </c>
    </row>
    <row r="2033" customHeight="1" spans="1:20">
      <c r="A2033" s="33" t="s">
        <v>1198</v>
      </c>
      <c r="B2033" s="88"/>
      <c r="C2033" s="158" t="s">
        <v>1199</v>
      </c>
      <c r="D2033" s="88" t="s">
        <v>314</v>
      </c>
      <c r="E2033" s="88">
        <v>10</v>
      </c>
      <c r="F2033" s="342"/>
      <c r="G2033" s="340"/>
      <c r="Q2033" s="8">
        <f t="shared" si="145"/>
        <v>1</v>
      </c>
      <c r="R2033" s="8">
        <f t="shared" si="146"/>
        <v>1</v>
      </c>
      <c r="S2033" s="8">
        <f t="shared" si="147"/>
        <v>1</v>
      </c>
      <c r="T2033" s="8">
        <f t="shared" si="148"/>
        <v>3</v>
      </c>
    </row>
    <row r="2034" customHeight="1" spans="1:20">
      <c r="A2034" s="158"/>
      <c r="B2034" s="88"/>
      <c r="C2034" s="158"/>
      <c r="D2034" s="88"/>
      <c r="E2034" s="88"/>
      <c r="F2034" s="342"/>
      <c r="G2034" s="340"/>
      <c r="Q2034" s="8">
        <f t="shared" si="145"/>
        <v>1</v>
      </c>
      <c r="R2034" s="8">
        <f t="shared" si="146"/>
        <v>1</v>
      </c>
      <c r="S2034" s="8">
        <f t="shared" si="147"/>
        <v>1</v>
      </c>
      <c r="T2034" s="8">
        <f t="shared" si="148"/>
        <v>3</v>
      </c>
    </row>
    <row r="2035" customHeight="1" spans="1:20">
      <c r="A2035" s="158"/>
      <c r="B2035" s="88"/>
      <c r="C2035" s="158"/>
      <c r="D2035" s="88"/>
      <c r="E2035" s="88"/>
      <c r="F2035" s="342"/>
      <c r="G2035" s="340"/>
      <c r="Q2035" s="8">
        <f t="shared" si="145"/>
        <v>1</v>
      </c>
      <c r="R2035" s="8">
        <f t="shared" si="146"/>
        <v>1</v>
      </c>
      <c r="S2035" s="8">
        <f t="shared" si="147"/>
        <v>1</v>
      </c>
      <c r="T2035" s="8">
        <f t="shared" si="148"/>
        <v>3</v>
      </c>
    </row>
    <row r="2036" customHeight="1" spans="1:20">
      <c r="A2036" s="158"/>
      <c r="B2036" s="88"/>
      <c r="C2036" s="158"/>
      <c r="D2036" s="88"/>
      <c r="E2036" s="88"/>
      <c r="F2036" s="342"/>
      <c r="G2036" s="340"/>
      <c r="Q2036" s="8">
        <f t="shared" si="145"/>
        <v>1</v>
      </c>
      <c r="R2036" s="8">
        <f t="shared" si="146"/>
        <v>1</v>
      </c>
      <c r="S2036" s="8">
        <f t="shared" si="147"/>
        <v>1</v>
      </c>
      <c r="T2036" s="8">
        <f t="shared" si="148"/>
        <v>3</v>
      </c>
    </row>
    <row r="2037" customHeight="1" spans="1:20">
      <c r="A2037" s="158"/>
      <c r="B2037" s="88"/>
      <c r="C2037" s="158"/>
      <c r="D2037" s="88"/>
      <c r="E2037" s="88"/>
      <c r="F2037" s="340"/>
      <c r="G2037" s="340"/>
      <c r="Q2037" s="8">
        <f t="shared" si="145"/>
        <v>1</v>
      </c>
      <c r="R2037" s="8">
        <f t="shared" si="146"/>
        <v>1</v>
      </c>
      <c r="S2037" s="8">
        <f t="shared" si="147"/>
        <v>1</v>
      </c>
      <c r="T2037" s="8">
        <f t="shared" si="148"/>
        <v>3</v>
      </c>
    </row>
    <row r="2038" customHeight="1" spans="1:20">
      <c r="A2038" s="43"/>
      <c r="B2038" s="44"/>
      <c r="C2038" s="43"/>
      <c r="D2038" s="101"/>
      <c r="E2038" s="101"/>
      <c r="F2038" s="346"/>
      <c r="G2038" s="346"/>
      <c r="Q2038" s="8">
        <f t="shared" si="145"/>
        <v>1</v>
      </c>
      <c r="R2038" s="8">
        <f t="shared" si="146"/>
        <v>1</v>
      </c>
      <c r="S2038" s="8">
        <f t="shared" si="147"/>
        <v>1</v>
      </c>
      <c r="T2038" s="8">
        <f t="shared" si="148"/>
        <v>3</v>
      </c>
    </row>
    <row r="2039" customHeight="1" spans="1:20">
      <c r="A2039" s="158"/>
      <c r="B2039" s="88"/>
      <c r="C2039" s="158"/>
      <c r="D2039" s="88"/>
      <c r="E2039" s="88"/>
      <c r="F2039" s="340"/>
      <c r="G2039" s="340"/>
      <c r="Q2039" s="8">
        <f t="shared" si="145"/>
        <v>1</v>
      </c>
      <c r="R2039" s="8">
        <f t="shared" si="146"/>
        <v>1</v>
      </c>
      <c r="S2039" s="8">
        <f t="shared" si="147"/>
        <v>1</v>
      </c>
      <c r="T2039" s="8">
        <f t="shared" si="148"/>
        <v>3</v>
      </c>
    </row>
    <row r="2040" customHeight="1" spans="1:20">
      <c r="A2040" s="158"/>
      <c r="B2040" s="88"/>
      <c r="C2040" s="158"/>
      <c r="D2040" s="88"/>
      <c r="E2040" s="88"/>
      <c r="F2040" s="340"/>
      <c r="G2040" s="340"/>
      <c r="Q2040" s="8">
        <f t="shared" si="145"/>
        <v>1</v>
      </c>
      <c r="R2040" s="8">
        <f t="shared" si="146"/>
        <v>1</v>
      </c>
      <c r="S2040" s="8">
        <f t="shared" si="147"/>
        <v>1</v>
      </c>
      <c r="T2040" s="8">
        <f t="shared" si="148"/>
        <v>3</v>
      </c>
    </row>
    <row r="2041" customHeight="1" spans="1:20">
      <c r="A2041" s="158"/>
      <c r="B2041" s="88"/>
      <c r="C2041" s="158"/>
      <c r="D2041" s="88"/>
      <c r="E2041" s="88"/>
      <c r="F2041" s="340"/>
      <c r="G2041" s="340"/>
      <c r="Q2041" s="8">
        <f t="shared" si="145"/>
        <v>1</v>
      </c>
      <c r="R2041" s="8">
        <f t="shared" si="146"/>
        <v>1</v>
      </c>
      <c r="S2041" s="8">
        <f t="shared" si="147"/>
        <v>1</v>
      </c>
      <c r="T2041" s="8">
        <f t="shared" si="148"/>
        <v>3</v>
      </c>
    </row>
    <row r="2042" customHeight="1" spans="1:20">
      <c r="A2042" s="158"/>
      <c r="B2042" s="88"/>
      <c r="C2042" s="158"/>
      <c r="D2042" s="88"/>
      <c r="E2042" s="88"/>
      <c r="F2042" s="340"/>
      <c r="G2042" s="340"/>
      <c r="Q2042" s="8">
        <f t="shared" si="145"/>
        <v>1</v>
      </c>
      <c r="R2042" s="8">
        <f t="shared" si="146"/>
        <v>1</v>
      </c>
      <c r="S2042" s="8">
        <f t="shared" si="147"/>
        <v>1</v>
      </c>
      <c r="T2042" s="8">
        <f t="shared" si="148"/>
        <v>3</v>
      </c>
    </row>
    <row r="2043" customHeight="1" spans="1:20">
      <c r="A2043" s="43"/>
      <c r="B2043" s="44"/>
      <c r="C2043" s="43"/>
      <c r="D2043" s="101"/>
      <c r="E2043" s="101"/>
      <c r="F2043" s="347"/>
      <c r="G2043" s="346"/>
      <c r="Q2043" s="8">
        <f t="shared" si="145"/>
        <v>1</v>
      </c>
      <c r="R2043" s="8">
        <f t="shared" si="146"/>
        <v>1</v>
      </c>
      <c r="S2043" s="8">
        <f t="shared" si="147"/>
        <v>1</v>
      </c>
      <c r="T2043" s="8">
        <f t="shared" si="148"/>
        <v>3</v>
      </c>
    </row>
    <row r="2044" customHeight="1" spans="1:20">
      <c r="A2044" s="158"/>
      <c r="B2044" s="88"/>
      <c r="C2044" s="158"/>
      <c r="D2044" s="88"/>
      <c r="E2044" s="88"/>
      <c r="F2044" s="340"/>
      <c r="G2044" s="340"/>
      <c r="Q2044" s="8">
        <f t="shared" si="145"/>
        <v>1</v>
      </c>
      <c r="R2044" s="8">
        <f t="shared" si="146"/>
        <v>1</v>
      </c>
      <c r="S2044" s="8">
        <f t="shared" si="147"/>
        <v>1</v>
      </c>
      <c r="T2044" s="8">
        <f t="shared" si="148"/>
        <v>3</v>
      </c>
    </row>
    <row r="2045" customHeight="1" spans="1:20">
      <c r="A2045" s="158"/>
      <c r="B2045" s="88"/>
      <c r="C2045" s="158"/>
      <c r="D2045" s="88"/>
      <c r="E2045" s="88"/>
      <c r="F2045" s="340"/>
      <c r="G2045" s="343"/>
      <c r="Q2045" s="8">
        <f t="shared" si="145"/>
        <v>1</v>
      </c>
      <c r="R2045" s="8">
        <f t="shared" si="146"/>
        <v>1</v>
      </c>
      <c r="S2045" s="8">
        <f t="shared" si="147"/>
        <v>1</v>
      </c>
      <c r="T2045" s="8">
        <f t="shared" si="148"/>
        <v>3</v>
      </c>
    </row>
    <row r="2046" customHeight="1" spans="1:20">
      <c r="A2046" s="158"/>
      <c r="B2046" s="88"/>
      <c r="C2046" s="348"/>
      <c r="D2046" s="88"/>
      <c r="E2046" s="88"/>
      <c r="F2046" s="340"/>
      <c r="G2046" s="340"/>
      <c r="Q2046" s="8">
        <f t="shared" si="145"/>
        <v>1</v>
      </c>
      <c r="R2046" s="8">
        <f t="shared" si="146"/>
        <v>1</v>
      </c>
      <c r="S2046" s="8">
        <f t="shared" si="147"/>
        <v>1</v>
      </c>
      <c r="T2046" s="8">
        <f t="shared" si="148"/>
        <v>3</v>
      </c>
    </row>
    <row r="2047" customHeight="1" spans="1:20">
      <c r="A2047" s="158"/>
      <c r="B2047" s="88"/>
      <c r="C2047" s="158"/>
      <c r="D2047" s="349"/>
      <c r="E2047" s="349"/>
      <c r="F2047" s="342"/>
      <c r="G2047" s="342"/>
      <c r="Q2047" s="8">
        <f t="shared" si="145"/>
        <v>1</v>
      </c>
      <c r="R2047" s="8">
        <f t="shared" si="146"/>
        <v>1</v>
      </c>
      <c r="S2047" s="8">
        <f t="shared" si="147"/>
        <v>1</v>
      </c>
      <c r="T2047" s="8">
        <f t="shared" si="148"/>
        <v>3</v>
      </c>
    </row>
    <row r="2048" customHeight="1" spans="1:20">
      <c r="A2048" s="158"/>
      <c r="B2048" s="88"/>
      <c r="C2048" s="158"/>
      <c r="D2048" s="349"/>
      <c r="E2048" s="349"/>
      <c r="F2048" s="340"/>
      <c r="G2048" s="340"/>
      <c r="Q2048" s="8">
        <f t="shared" si="145"/>
        <v>1</v>
      </c>
      <c r="R2048" s="8">
        <f t="shared" si="146"/>
        <v>1</v>
      </c>
      <c r="S2048" s="8">
        <f t="shared" si="147"/>
        <v>1</v>
      </c>
      <c r="T2048" s="8">
        <f t="shared" si="148"/>
        <v>3</v>
      </c>
    </row>
    <row r="2049" customHeight="1" spans="1:20">
      <c r="A2049" s="350" t="s">
        <v>1200</v>
      </c>
      <c r="B2049" s="351"/>
      <c r="C2049" s="351"/>
      <c r="D2049" s="351"/>
      <c r="E2049" s="351"/>
      <c r="F2049" s="352"/>
      <c r="G2049" s="353"/>
      <c r="Q2049" s="8">
        <f t="shared" si="145"/>
        <v>1</v>
      </c>
      <c r="R2049" s="8">
        <f t="shared" si="146"/>
        <v>1</v>
      </c>
      <c r="S2049" s="8">
        <f t="shared" si="147"/>
        <v>1</v>
      </c>
      <c r="T2049" s="8">
        <f t="shared" si="148"/>
        <v>3</v>
      </c>
    </row>
    <row r="2050" customHeight="1" spans="1:20">
      <c r="A2050" s="354" t="s">
        <v>1153</v>
      </c>
      <c r="B2050" s="354" t="s">
        <v>1154</v>
      </c>
      <c r="C2050" s="355" t="s">
        <v>4</v>
      </c>
      <c r="D2050" s="355" t="s">
        <v>5</v>
      </c>
      <c r="E2050" s="355" t="s">
        <v>1155</v>
      </c>
      <c r="F2050" s="356" t="s">
        <v>7</v>
      </c>
      <c r="G2050" s="356" t="s">
        <v>8</v>
      </c>
      <c r="Q2050" s="8">
        <f t="shared" si="145"/>
        <v>1</v>
      </c>
      <c r="R2050" s="8">
        <f t="shared" si="146"/>
        <v>1</v>
      </c>
      <c r="S2050" s="8">
        <f t="shared" si="147"/>
        <v>1</v>
      </c>
      <c r="T2050" s="8">
        <f t="shared" si="148"/>
        <v>3</v>
      </c>
    </row>
    <row r="2051" customHeight="1" spans="1:20">
      <c r="A2051" s="357"/>
      <c r="B2051" s="357"/>
      <c r="C2051" s="358"/>
      <c r="D2051" s="358"/>
      <c r="E2051" s="358"/>
      <c r="F2051" s="328"/>
      <c r="G2051" s="328"/>
      <c r="Q2051" s="8">
        <f t="shared" ref="Q2051:Q2114" si="149">IF(K2051="No comment",0,1)</f>
        <v>1</v>
      </c>
      <c r="R2051" s="8">
        <f t="shared" ref="R2051:R2114" si="150">IF(L2051="No comment",0,1)</f>
        <v>1</v>
      </c>
      <c r="S2051" s="8">
        <f t="shared" ref="S2051:S2114" si="151">IF(M2051="No comment",0,1)</f>
        <v>1</v>
      </c>
      <c r="T2051" s="8">
        <f t="shared" ref="T2051:T2114" si="152">SUM(N2051:S2051)</f>
        <v>3</v>
      </c>
    </row>
    <row r="2052" customHeight="1" spans="1:20">
      <c r="A2052" s="232"/>
      <c r="B2052" s="112"/>
      <c r="C2052" s="329"/>
      <c r="D2052" s="88"/>
      <c r="E2052" s="88"/>
      <c r="F2052" s="330"/>
      <c r="G2052" s="331"/>
      <c r="Q2052" s="8">
        <f t="shared" si="149"/>
        <v>1</v>
      </c>
      <c r="R2052" s="8">
        <f t="shared" si="150"/>
        <v>1</v>
      </c>
      <c r="S2052" s="8">
        <f t="shared" si="151"/>
        <v>1</v>
      </c>
      <c r="T2052" s="8">
        <f t="shared" si="152"/>
        <v>3</v>
      </c>
    </row>
    <row r="2053" customHeight="1" spans="1:20">
      <c r="A2053" s="232">
        <v>10.3</v>
      </c>
      <c r="B2053" s="112"/>
      <c r="C2053" s="329" t="s">
        <v>1201</v>
      </c>
      <c r="D2053" s="88"/>
      <c r="E2053" s="88"/>
      <c r="F2053" s="330"/>
      <c r="G2053" s="331"/>
      <c r="Q2053" s="8">
        <f t="shared" si="149"/>
        <v>1</v>
      </c>
      <c r="R2053" s="8">
        <f t="shared" si="150"/>
        <v>1</v>
      </c>
      <c r="S2053" s="8">
        <f t="shared" si="151"/>
        <v>1</v>
      </c>
      <c r="T2053" s="8">
        <f t="shared" si="152"/>
        <v>3</v>
      </c>
    </row>
    <row r="2054" customHeight="1" spans="1:20">
      <c r="A2054" s="232"/>
      <c r="B2054" s="112"/>
      <c r="C2054" s="329"/>
      <c r="D2054" s="88"/>
      <c r="E2054" s="88"/>
      <c r="F2054" s="330"/>
      <c r="G2054" s="331"/>
      <c r="Q2054" s="8">
        <f t="shared" si="149"/>
        <v>1</v>
      </c>
      <c r="R2054" s="8">
        <f t="shared" si="150"/>
        <v>1</v>
      </c>
      <c r="S2054" s="8">
        <f t="shared" si="151"/>
        <v>1</v>
      </c>
      <c r="T2054" s="8">
        <f t="shared" si="152"/>
        <v>3</v>
      </c>
    </row>
    <row r="2055" customHeight="1" spans="1:20">
      <c r="A2055" s="232" t="s">
        <v>1202</v>
      </c>
      <c r="B2055" s="112" t="s">
        <v>1203</v>
      </c>
      <c r="C2055" s="232" t="s">
        <v>1204</v>
      </c>
      <c r="D2055" s="88"/>
      <c r="E2055" s="88"/>
      <c r="F2055" s="330"/>
      <c r="G2055" s="331"/>
      <c r="Q2055" s="8">
        <f t="shared" si="149"/>
        <v>1</v>
      </c>
      <c r="R2055" s="8">
        <f t="shared" si="150"/>
        <v>1</v>
      </c>
      <c r="S2055" s="8">
        <f t="shared" si="151"/>
        <v>1</v>
      </c>
      <c r="T2055" s="8">
        <f t="shared" si="152"/>
        <v>3</v>
      </c>
    </row>
    <row r="2056" customHeight="1" spans="1:20">
      <c r="A2056" s="232"/>
      <c r="B2056" s="112"/>
      <c r="C2056" s="329"/>
      <c r="D2056" s="88"/>
      <c r="E2056" s="88"/>
      <c r="F2056" s="330"/>
      <c r="G2056" s="331"/>
      <c r="Q2056" s="8">
        <f t="shared" si="149"/>
        <v>1</v>
      </c>
      <c r="R2056" s="8">
        <f t="shared" si="150"/>
        <v>1</v>
      </c>
      <c r="S2056" s="8">
        <f t="shared" si="151"/>
        <v>1</v>
      </c>
      <c r="T2056" s="8">
        <f t="shared" si="152"/>
        <v>3</v>
      </c>
    </row>
    <row r="2057" ht="39.6" customHeight="1" spans="1:20">
      <c r="A2057" s="158" t="s">
        <v>1205</v>
      </c>
      <c r="B2057" s="88" t="s">
        <v>1206</v>
      </c>
      <c r="C2057" s="158" t="s">
        <v>1207</v>
      </c>
      <c r="D2057" s="128"/>
      <c r="E2057" s="128"/>
      <c r="F2057" s="340"/>
      <c r="G2057" s="343"/>
      <c r="Q2057" s="8">
        <f t="shared" si="149"/>
        <v>1</v>
      </c>
      <c r="R2057" s="8">
        <f t="shared" si="150"/>
        <v>1</v>
      </c>
      <c r="S2057" s="8">
        <f t="shared" si="151"/>
        <v>1</v>
      </c>
      <c r="T2057" s="8">
        <f t="shared" si="152"/>
        <v>3</v>
      </c>
    </row>
    <row r="2058" customHeight="1" spans="1:20">
      <c r="A2058" s="158"/>
      <c r="B2058" s="88"/>
      <c r="C2058" s="158"/>
      <c r="D2058" s="128"/>
      <c r="E2058" s="128"/>
      <c r="F2058" s="340"/>
      <c r="G2058" s="343"/>
      <c r="Q2058" s="8">
        <f t="shared" si="149"/>
        <v>1</v>
      </c>
      <c r="R2058" s="8">
        <f t="shared" si="150"/>
        <v>1</v>
      </c>
      <c r="S2058" s="8">
        <f t="shared" si="151"/>
        <v>1</v>
      </c>
      <c r="T2058" s="8">
        <f t="shared" si="152"/>
        <v>3</v>
      </c>
    </row>
    <row r="2059" customHeight="1" spans="1:20">
      <c r="A2059" s="158" t="s">
        <v>1208</v>
      </c>
      <c r="B2059" s="88"/>
      <c r="C2059" s="158" t="s">
        <v>1209</v>
      </c>
      <c r="D2059" s="88" t="s">
        <v>314</v>
      </c>
      <c r="E2059" s="88">
        <v>350</v>
      </c>
      <c r="F2059" s="340"/>
      <c r="G2059" s="340"/>
      <c r="Q2059" s="8">
        <f t="shared" si="149"/>
        <v>1</v>
      </c>
      <c r="R2059" s="8">
        <f t="shared" si="150"/>
        <v>1</v>
      </c>
      <c r="S2059" s="8">
        <f t="shared" si="151"/>
        <v>1</v>
      </c>
      <c r="T2059" s="8">
        <f t="shared" si="152"/>
        <v>3</v>
      </c>
    </row>
    <row r="2060" customHeight="1" spans="1:20">
      <c r="A2060" s="43"/>
      <c r="B2060" s="44"/>
      <c r="C2060" s="43"/>
      <c r="D2060" s="101"/>
      <c r="E2060" s="101"/>
      <c r="F2060" s="347"/>
      <c r="G2060" s="346"/>
      <c r="Q2060" s="8">
        <f t="shared" si="149"/>
        <v>1</v>
      </c>
      <c r="R2060" s="8">
        <f t="shared" si="150"/>
        <v>1</v>
      </c>
      <c r="S2060" s="8">
        <f t="shared" si="151"/>
        <v>1</v>
      </c>
      <c r="T2060" s="8">
        <f t="shared" si="152"/>
        <v>3</v>
      </c>
    </row>
    <row r="2061" customHeight="1" spans="1:20">
      <c r="A2061" s="158" t="s">
        <v>1166</v>
      </c>
      <c r="B2061" s="112" t="s">
        <v>871</v>
      </c>
      <c r="C2061" s="232" t="s">
        <v>1210</v>
      </c>
      <c r="D2061" s="88"/>
      <c r="E2061" s="88"/>
      <c r="F2061" s="340"/>
      <c r="G2061" s="340"/>
      <c r="Q2061" s="8">
        <f t="shared" si="149"/>
        <v>1</v>
      </c>
      <c r="R2061" s="8">
        <f t="shared" si="150"/>
        <v>1</v>
      </c>
      <c r="S2061" s="8">
        <f t="shared" si="151"/>
        <v>1</v>
      </c>
      <c r="T2061" s="8">
        <f t="shared" si="152"/>
        <v>3</v>
      </c>
    </row>
    <row r="2062" customHeight="1" spans="1:20">
      <c r="A2062" s="158"/>
      <c r="B2062" s="359"/>
      <c r="C2062" s="360"/>
      <c r="D2062" s="88"/>
      <c r="E2062" s="88"/>
      <c r="F2062" s="340"/>
      <c r="G2062" s="340"/>
      <c r="Q2062" s="8">
        <f t="shared" si="149"/>
        <v>1</v>
      </c>
      <c r="R2062" s="8">
        <f t="shared" si="150"/>
        <v>1</v>
      </c>
      <c r="S2062" s="8">
        <f t="shared" si="151"/>
        <v>1</v>
      </c>
      <c r="T2062" s="8">
        <f t="shared" si="152"/>
        <v>3</v>
      </c>
    </row>
    <row r="2063" customHeight="1" spans="1:20">
      <c r="A2063" s="158" t="s">
        <v>1211</v>
      </c>
      <c r="B2063" s="359" t="s">
        <v>1162</v>
      </c>
      <c r="C2063" s="361" t="s">
        <v>1212</v>
      </c>
      <c r="D2063" s="88"/>
      <c r="E2063" s="88"/>
      <c r="F2063" s="340"/>
      <c r="G2063" s="340"/>
      <c r="Q2063" s="8">
        <f t="shared" si="149"/>
        <v>1</v>
      </c>
      <c r="R2063" s="8">
        <f t="shared" si="150"/>
        <v>1</v>
      </c>
      <c r="S2063" s="8">
        <f t="shared" si="151"/>
        <v>1</v>
      </c>
      <c r="T2063" s="8">
        <f t="shared" si="152"/>
        <v>3</v>
      </c>
    </row>
    <row r="2064" customHeight="1" spans="1:20">
      <c r="A2064" s="158"/>
      <c r="B2064" s="88"/>
      <c r="C2064" s="158"/>
      <c r="D2064" s="88"/>
      <c r="E2064" s="88"/>
      <c r="F2064" s="341"/>
      <c r="G2064" s="340"/>
      <c r="Q2064" s="8">
        <f t="shared" si="149"/>
        <v>1</v>
      </c>
      <c r="R2064" s="8">
        <f t="shared" si="150"/>
        <v>1</v>
      </c>
      <c r="S2064" s="8">
        <f t="shared" si="151"/>
        <v>1</v>
      </c>
      <c r="T2064" s="8">
        <f t="shared" si="152"/>
        <v>3</v>
      </c>
    </row>
    <row r="2065" customHeight="1" spans="1:20">
      <c r="A2065" s="158" t="s">
        <v>1213</v>
      </c>
      <c r="B2065" s="88"/>
      <c r="C2065" s="158" t="s">
        <v>1214</v>
      </c>
      <c r="D2065" s="88" t="s">
        <v>501</v>
      </c>
      <c r="E2065" s="88">
        <v>700</v>
      </c>
      <c r="F2065" s="342"/>
      <c r="G2065" s="340"/>
      <c r="Q2065" s="8">
        <f t="shared" si="149"/>
        <v>1</v>
      </c>
      <c r="R2065" s="8">
        <f t="shared" si="150"/>
        <v>1</v>
      </c>
      <c r="S2065" s="8">
        <f t="shared" si="151"/>
        <v>1</v>
      </c>
      <c r="T2065" s="8">
        <f t="shared" si="152"/>
        <v>3</v>
      </c>
    </row>
    <row r="2066" customHeight="1" spans="1:20">
      <c r="A2066" s="33"/>
      <c r="B2066" s="29"/>
      <c r="C2066" s="33"/>
      <c r="D2066" s="29"/>
      <c r="E2066" s="29"/>
      <c r="F2066" s="343"/>
      <c r="G2066" s="340"/>
      <c r="Q2066" s="8">
        <f t="shared" si="149"/>
        <v>1</v>
      </c>
      <c r="R2066" s="8">
        <f t="shared" si="150"/>
        <v>1</v>
      </c>
      <c r="S2066" s="8">
        <f t="shared" si="151"/>
        <v>1</v>
      </c>
      <c r="T2066" s="8">
        <f t="shared" si="152"/>
        <v>3</v>
      </c>
    </row>
    <row r="2067" customHeight="1" spans="1:20">
      <c r="A2067" s="158" t="s">
        <v>1215</v>
      </c>
      <c r="B2067" s="29" t="s">
        <v>1216</v>
      </c>
      <c r="C2067" s="362" t="s">
        <v>885</v>
      </c>
      <c r="D2067" s="29"/>
      <c r="E2067" s="29"/>
      <c r="F2067" s="342"/>
      <c r="G2067" s="340"/>
      <c r="Q2067" s="8">
        <f t="shared" si="149"/>
        <v>1</v>
      </c>
      <c r="R2067" s="8">
        <f t="shared" si="150"/>
        <v>1</v>
      </c>
      <c r="S2067" s="8">
        <f t="shared" si="151"/>
        <v>1</v>
      </c>
      <c r="T2067" s="8">
        <f t="shared" si="152"/>
        <v>3</v>
      </c>
    </row>
    <row r="2068" customHeight="1" spans="1:20">
      <c r="A2068" s="33"/>
      <c r="B2068" s="29"/>
      <c r="C2068" s="362"/>
      <c r="D2068" s="29"/>
      <c r="E2068" s="29"/>
      <c r="F2068" s="342"/>
      <c r="G2068" s="340"/>
      <c r="Q2068" s="8">
        <f t="shared" si="149"/>
        <v>1</v>
      </c>
      <c r="R2068" s="8">
        <f t="shared" si="150"/>
        <v>1</v>
      </c>
      <c r="S2068" s="8">
        <f t="shared" si="151"/>
        <v>1</v>
      </c>
      <c r="T2068" s="8">
        <f t="shared" si="152"/>
        <v>3</v>
      </c>
    </row>
    <row r="2069" customHeight="1" spans="1:20">
      <c r="A2069" s="158" t="s">
        <v>1217</v>
      </c>
      <c r="B2069" s="29" t="s">
        <v>1218</v>
      </c>
      <c r="C2069" s="362" t="s">
        <v>1219</v>
      </c>
      <c r="D2069" s="29"/>
      <c r="E2069" s="29"/>
      <c r="F2069" s="342"/>
      <c r="G2069" s="340"/>
      <c r="Q2069" s="8">
        <f t="shared" si="149"/>
        <v>1</v>
      </c>
      <c r="R2069" s="8">
        <f t="shared" si="150"/>
        <v>1</v>
      </c>
      <c r="S2069" s="8">
        <f t="shared" si="151"/>
        <v>1</v>
      </c>
      <c r="T2069" s="8">
        <f t="shared" si="152"/>
        <v>3</v>
      </c>
    </row>
    <row r="2070" customHeight="1" spans="1:20">
      <c r="A2070" s="33"/>
      <c r="B2070" s="29"/>
      <c r="C2070" s="33"/>
      <c r="D2070" s="29"/>
      <c r="E2070" s="29"/>
      <c r="F2070" s="342"/>
      <c r="G2070" s="340"/>
      <c r="Q2070" s="8">
        <f t="shared" si="149"/>
        <v>1</v>
      </c>
      <c r="R2070" s="8">
        <f t="shared" si="150"/>
        <v>1</v>
      </c>
      <c r="S2070" s="8">
        <f t="shared" si="151"/>
        <v>1</v>
      </c>
      <c r="T2070" s="8">
        <f t="shared" si="152"/>
        <v>3</v>
      </c>
    </row>
    <row r="2071" customHeight="1" spans="1:20">
      <c r="A2071" s="158" t="s">
        <v>1220</v>
      </c>
      <c r="B2071" s="29"/>
      <c r="C2071" s="33" t="s">
        <v>1221</v>
      </c>
      <c r="D2071" s="29" t="s">
        <v>501</v>
      </c>
      <c r="E2071" s="88">
        <v>240</v>
      </c>
      <c r="F2071" s="342"/>
      <c r="G2071" s="340"/>
      <c r="Q2071" s="8">
        <f t="shared" si="149"/>
        <v>1</v>
      </c>
      <c r="R2071" s="8">
        <f t="shared" si="150"/>
        <v>1</v>
      </c>
      <c r="S2071" s="8">
        <f t="shared" si="151"/>
        <v>1</v>
      </c>
      <c r="T2071" s="8">
        <f t="shared" si="152"/>
        <v>3</v>
      </c>
    </row>
    <row r="2072" customHeight="1" spans="1:20">
      <c r="A2072" s="33"/>
      <c r="B2072" s="29"/>
      <c r="C2072" s="33"/>
      <c r="D2072" s="29"/>
      <c r="E2072" s="88"/>
      <c r="F2072" s="342"/>
      <c r="G2072" s="340"/>
      <c r="Q2072" s="8">
        <f t="shared" si="149"/>
        <v>1</v>
      </c>
      <c r="R2072" s="8">
        <f t="shared" si="150"/>
        <v>1</v>
      </c>
      <c r="S2072" s="8">
        <f t="shared" si="151"/>
        <v>1</v>
      </c>
      <c r="T2072" s="8">
        <f t="shared" si="152"/>
        <v>3</v>
      </c>
    </row>
    <row r="2073" customHeight="1" spans="1:20">
      <c r="A2073" s="158" t="s">
        <v>1222</v>
      </c>
      <c r="B2073" s="88"/>
      <c r="C2073" s="158" t="s">
        <v>1223</v>
      </c>
      <c r="D2073" s="88"/>
      <c r="E2073" s="88"/>
      <c r="F2073" s="340"/>
      <c r="G2073" s="340"/>
      <c r="Q2073" s="8">
        <f t="shared" si="149"/>
        <v>1</v>
      </c>
      <c r="R2073" s="8">
        <f t="shared" si="150"/>
        <v>1</v>
      </c>
      <c r="S2073" s="8">
        <f t="shared" si="151"/>
        <v>1</v>
      </c>
      <c r="T2073" s="8">
        <f t="shared" si="152"/>
        <v>3</v>
      </c>
    </row>
    <row r="2074" customHeight="1" spans="1:20">
      <c r="A2074" s="158"/>
      <c r="B2074" s="88"/>
      <c r="C2074" s="158"/>
      <c r="D2074" s="88"/>
      <c r="E2074" s="88"/>
      <c r="F2074" s="340"/>
      <c r="G2074" s="340"/>
      <c r="Q2074" s="8">
        <f t="shared" si="149"/>
        <v>1</v>
      </c>
      <c r="R2074" s="8">
        <f t="shared" si="150"/>
        <v>1</v>
      </c>
      <c r="S2074" s="8">
        <f t="shared" si="151"/>
        <v>1</v>
      </c>
      <c r="T2074" s="8">
        <f t="shared" si="152"/>
        <v>3</v>
      </c>
    </row>
    <row r="2075" ht="26.4" customHeight="1" spans="1:20">
      <c r="A2075" s="158" t="s">
        <v>1224</v>
      </c>
      <c r="B2075" s="88" t="s">
        <v>1225</v>
      </c>
      <c r="C2075" s="158" t="s">
        <v>1226</v>
      </c>
      <c r="D2075" s="128" t="s">
        <v>314</v>
      </c>
      <c r="E2075" s="128">
        <v>1000</v>
      </c>
      <c r="F2075" s="343"/>
      <c r="G2075" s="340"/>
      <c r="Q2075" s="8">
        <f t="shared" si="149"/>
        <v>1</v>
      </c>
      <c r="R2075" s="8">
        <f t="shared" si="150"/>
        <v>1</v>
      </c>
      <c r="S2075" s="8">
        <f t="shared" si="151"/>
        <v>1</v>
      </c>
      <c r="T2075" s="8">
        <f t="shared" si="152"/>
        <v>3</v>
      </c>
    </row>
    <row r="2076" customHeight="1" spans="1:20">
      <c r="A2076" s="158"/>
      <c r="B2076" s="88"/>
      <c r="C2076" s="158"/>
      <c r="D2076" s="88"/>
      <c r="E2076" s="88"/>
      <c r="F2076" s="340"/>
      <c r="G2076" s="340"/>
      <c r="Q2076" s="8">
        <f t="shared" si="149"/>
        <v>1</v>
      </c>
      <c r="R2076" s="8">
        <f t="shared" si="150"/>
        <v>1</v>
      </c>
      <c r="S2076" s="8">
        <f t="shared" si="151"/>
        <v>1</v>
      </c>
      <c r="T2076" s="8">
        <f t="shared" si="152"/>
        <v>3</v>
      </c>
    </row>
    <row r="2077" customHeight="1" spans="1:20">
      <c r="A2077" s="158" t="s">
        <v>1227</v>
      </c>
      <c r="B2077" s="112" t="s">
        <v>1228</v>
      </c>
      <c r="C2077" s="232" t="s">
        <v>1229</v>
      </c>
      <c r="D2077" s="88"/>
      <c r="E2077" s="88"/>
      <c r="F2077" s="340"/>
      <c r="G2077" s="340"/>
      <c r="Q2077" s="8">
        <f t="shared" si="149"/>
        <v>1</v>
      </c>
      <c r="R2077" s="8">
        <f t="shared" si="150"/>
        <v>1</v>
      </c>
      <c r="S2077" s="8">
        <f t="shared" si="151"/>
        <v>1</v>
      </c>
      <c r="T2077" s="8">
        <f t="shared" si="152"/>
        <v>3</v>
      </c>
    </row>
    <row r="2078" customHeight="1" spans="1:20">
      <c r="A2078" s="158"/>
      <c r="B2078" s="88"/>
      <c r="C2078" s="158"/>
      <c r="D2078" s="88"/>
      <c r="E2078" s="88"/>
      <c r="F2078" s="340"/>
      <c r="G2078" s="340"/>
      <c r="Q2078" s="8">
        <f t="shared" si="149"/>
        <v>1</v>
      </c>
      <c r="R2078" s="8">
        <f t="shared" si="150"/>
        <v>1</v>
      </c>
      <c r="S2078" s="8">
        <f t="shared" si="151"/>
        <v>1</v>
      </c>
      <c r="T2078" s="8">
        <f t="shared" si="152"/>
        <v>3</v>
      </c>
    </row>
    <row r="2079" ht="26.4" customHeight="1" spans="1:20">
      <c r="A2079" s="158" t="s">
        <v>1202</v>
      </c>
      <c r="B2079" s="88" t="s">
        <v>1230</v>
      </c>
      <c r="C2079" s="158" t="s">
        <v>1231</v>
      </c>
      <c r="D2079" s="88"/>
      <c r="E2079" s="88"/>
      <c r="F2079" s="340"/>
      <c r="G2079" s="340"/>
      <c r="Q2079" s="8">
        <f t="shared" si="149"/>
        <v>1</v>
      </c>
      <c r="R2079" s="8">
        <f t="shared" si="150"/>
        <v>1</v>
      </c>
      <c r="S2079" s="8">
        <f t="shared" si="151"/>
        <v>1</v>
      </c>
      <c r="T2079" s="8">
        <f t="shared" si="152"/>
        <v>3</v>
      </c>
    </row>
    <row r="2080" customHeight="1" spans="1:20">
      <c r="A2080" s="158"/>
      <c r="B2080" s="88"/>
      <c r="C2080" s="158"/>
      <c r="D2080" s="88"/>
      <c r="E2080" s="88"/>
      <c r="F2080" s="340"/>
      <c r="G2080" s="340"/>
      <c r="Q2080" s="8">
        <f t="shared" si="149"/>
        <v>1</v>
      </c>
      <c r="R2080" s="8">
        <f t="shared" si="150"/>
        <v>1</v>
      </c>
      <c r="S2080" s="8">
        <f t="shared" si="151"/>
        <v>1</v>
      </c>
      <c r="T2080" s="8">
        <f t="shared" si="152"/>
        <v>3</v>
      </c>
    </row>
    <row r="2081" customHeight="1" spans="1:20">
      <c r="A2081" s="158" t="s">
        <v>1205</v>
      </c>
      <c r="B2081" s="88"/>
      <c r="C2081" s="158" t="s">
        <v>1232</v>
      </c>
      <c r="D2081" s="88" t="s">
        <v>314</v>
      </c>
      <c r="E2081" s="88">
        <v>100</v>
      </c>
      <c r="F2081" s="340"/>
      <c r="G2081" s="340"/>
      <c r="Q2081" s="8">
        <f t="shared" si="149"/>
        <v>1</v>
      </c>
      <c r="R2081" s="8">
        <f t="shared" si="150"/>
        <v>1</v>
      </c>
      <c r="S2081" s="8">
        <f t="shared" si="151"/>
        <v>1</v>
      </c>
      <c r="T2081" s="8">
        <f t="shared" si="152"/>
        <v>3</v>
      </c>
    </row>
    <row r="2082" customHeight="1" spans="1:20">
      <c r="A2082" s="158"/>
      <c r="B2082" s="88"/>
      <c r="C2082" s="158"/>
      <c r="D2082" s="88"/>
      <c r="E2082" s="88"/>
      <c r="F2082" s="340"/>
      <c r="G2082" s="340"/>
      <c r="Q2082" s="8">
        <f t="shared" si="149"/>
        <v>1</v>
      </c>
      <c r="R2082" s="8">
        <f t="shared" si="150"/>
        <v>1</v>
      </c>
      <c r="S2082" s="8">
        <f t="shared" si="151"/>
        <v>1</v>
      </c>
      <c r="T2082" s="8">
        <f t="shared" si="152"/>
        <v>3</v>
      </c>
    </row>
    <row r="2083" customHeight="1" spans="1:20">
      <c r="A2083" s="158" t="s">
        <v>1233</v>
      </c>
      <c r="B2083" s="88" t="s">
        <v>1234</v>
      </c>
      <c r="C2083" s="158" t="s">
        <v>1235</v>
      </c>
      <c r="D2083" s="88"/>
      <c r="E2083" s="88"/>
      <c r="F2083" s="340"/>
      <c r="G2083" s="340"/>
      <c r="Q2083" s="8">
        <f t="shared" si="149"/>
        <v>1</v>
      </c>
      <c r="R2083" s="8">
        <f t="shared" si="150"/>
        <v>1</v>
      </c>
      <c r="S2083" s="8">
        <f t="shared" si="151"/>
        <v>1</v>
      </c>
      <c r="T2083" s="8">
        <f t="shared" si="152"/>
        <v>3</v>
      </c>
    </row>
    <row r="2084" customHeight="1" spans="1:20">
      <c r="A2084" s="158"/>
      <c r="B2084" s="88"/>
      <c r="C2084" s="158"/>
      <c r="D2084" s="88"/>
      <c r="E2084" s="88"/>
      <c r="F2084" s="340"/>
      <c r="G2084" s="340"/>
      <c r="Q2084" s="8">
        <f t="shared" si="149"/>
        <v>1</v>
      </c>
      <c r="R2084" s="8">
        <f t="shared" si="150"/>
        <v>1</v>
      </c>
      <c r="S2084" s="8">
        <f t="shared" si="151"/>
        <v>1</v>
      </c>
      <c r="T2084" s="8">
        <f t="shared" si="152"/>
        <v>3</v>
      </c>
    </row>
    <row r="2085" customHeight="1" spans="1:20">
      <c r="A2085" s="158" t="s">
        <v>1236</v>
      </c>
      <c r="B2085" s="88"/>
      <c r="C2085" s="158" t="s">
        <v>1237</v>
      </c>
      <c r="D2085" s="88" t="s">
        <v>319</v>
      </c>
      <c r="E2085" s="88">
        <v>1</v>
      </c>
      <c r="F2085" s="340"/>
      <c r="G2085" s="340"/>
      <c r="Q2085" s="8">
        <f t="shared" si="149"/>
        <v>1</v>
      </c>
      <c r="R2085" s="8">
        <f t="shared" si="150"/>
        <v>1</v>
      </c>
      <c r="S2085" s="8">
        <f t="shared" si="151"/>
        <v>1</v>
      </c>
      <c r="T2085" s="8">
        <f t="shared" si="152"/>
        <v>3</v>
      </c>
    </row>
    <row r="2086" customHeight="1" spans="1:20">
      <c r="A2086" s="158"/>
      <c r="B2086" s="88"/>
      <c r="C2086" s="158"/>
      <c r="D2086" s="88"/>
      <c r="E2086" s="88"/>
      <c r="F2086" s="340"/>
      <c r="G2086" s="340"/>
      <c r="Q2086" s="8">
        <f t="shared" si="149"/>
        <v>1</v>
      </c>
      <c r="R2086" s="8">
        <f t="shared" si="150"/>
        <v>1</v>
      </c>
      <c r="S2086" s="8">
        <f t="shared" si="151"/>
        <v>1</v>
      </c>
      <c r="T2086" s="8">
        <f t="shared" si="152"/>
        <v>3</v>
      </c>
    </row>
    <row r="2087" customHeight="1" spans="1:20">
      <c r="A2087" s="158" t="s">
        <v>1238</v>
      </c>
      <c r="B2087" s="88" t="s">
        <v>1239</v>
      </c>
      <c r="C2087" s="158" t="s">
        <v>1240</v>
      </c>
      <c r="D2087" s="88" t="s">
        <v>319</v>
      </c>
      <c r="E2087" s="88">
        <v>1</v>
      </c>
      <c r="F2087" s="340"/>
      <c r="G2087" s="340"/>
      <c r="Q2087" s="8">
        <f t="shared" si="149"/>
        <v>1</v>
      </c>
      <c r="R2087" s="8">
        <f t="shared" si="150"/>
        <v>1</v>
      </c>
      <c r="S2087" s="8">
        <f t="shared" si="151"/>
        <v>1</v>
      </c>
      <c r="T2087" s="8">
        <f t="shared" si="152"/>
        <v>3</v>
      </c>
    </row>
    <row r="2088" customHeight="1" spans="1:20">
      <c r="A2088" s="158"/>
      <c r="B2088" s="88"/>
      <c r="C2088" s="158"/>
      <c r="D2088" s="88"/>
      <c r="E2088" s="88"/>
      <c r="F2088" s="340"/>
      <c r="G2088" s="340"/>
      <c r="Q2088" s="8">
        <f t="shared" si="149"/>
        <v>1</v>
      </c>
      <c r="R2088" s="8">
        <f t="shared" si="150"/>
        <v>1</v>
      </c>
      <c r="S2088" s="8">
        <f t="shared" si="151"/>
        <v>1</v>
      </c>
      <c r="T2088" s="8">
        <f t="shared" si="152"/>
        <v>3</v>
      </c>
    </row>
    <row r="2089" customHeight="1" spans="1:20">
      <c r="A2089" s="158"/>
      <c r="B2089" s="88"/>
      <c r="C2089" s="158"/>
      <c r="D2089" s="88"/>
      <c r="E2089" s="88"/>
      <c r="F2089" s="340"/>
      <c r="G2089" s="340"/>
      <c r="Q2089" s="8">
        <f t="shared" si="149"/>
        <v>1</v>
      </c>
      <c r="R2089" s="8">
        <f t="shared" si="150"/>
        <v>1</v>
      </c>
      <c r="S2089" s="8">
        <f t="shared" si="151"/>
        <v>1</v>
      </c>
      <c r="T2089" s="8">
        <f t="shared" si="152"/>
        <v>3</v>
      </c>
    </row>
    <row r="2090" customHeight="1" spans="1:20">
      <c r="A2090" s="158"/>
      <c r="B2090" s="88"/>
      <c r="C2090" s="158"/>
      <c r="D2090" s="88"/>
      <c r="E2090" s="88"/>
      <c r="F2090" s="340"/>
      <c r="G2090" s="340"/>
      <c r="Q2090" s="8">
        <f t="shared" si="149"/>
        <v>1</v>
      </c>
      <c r="R2090" s="8">
        <f t="shared" si="150"/>
        <v>1</v>
      </c>
      <c r="S2090" s="8">
        <f t="shared" si="151"/>
        <v>1</v>
      </c>
      <c r="T2090" s="8">
        <f t="shared" si="152"/>
        <v>3</v>
      </c>
    </row>
    <row r="2091" customHeight="1" spans="1:20">
      <c r="A2091" s="158"/>
      <c r="B2091" s="88"/>
      <c r="C2091" s="158"/>
      <c r="D2091" s="88"/>
      <c r="E2091" s="88"/>
      <c r="F2091" s="340"/>
      <c r="G2091" s="340"/>
      <c r="Q2091" s="8">
        <f t="shared" si="149"/>
        <v>1</v>
      </c>
      <c r="R2091" s="8">
        <f t="shared" si="150"/>
        <v>1</v>
      </c>
      <c r="S2091" s="8">
        <f t="shared" si="151"/>
        <v>1</v>
      </c>
      <c r="T2091" s="8">
        <f t="shared" si="152"/>
        <v>3</v>
      </c>
    </row>
    <row r="2092" customHeight="1" spans="1:20">
      <c r="A2092" s="158"/>
      <c r="B2092" s="88"/>
      <c r="C2092" s="158"/>
      <c r="D2092" s="88"/>
      <c r="E2092" s="88"/>
      <c r="F2092" s="340"/>
      <c r="G2092" s="340"/>
      <c r="Q2092" s="8">
        <f t="shared" si="149"/>
        <v>1</v>
      </c>
      <c r="R2092" s="8">
        <f t="shared" si="150"/>
        <v>1</v>
      </c>
      <c r="S2092" s="8">
        <f t="shared" si="151"/>
        <v>1</v>
      </c>
      <c r="T2092" s="8">
        <f t="shared" si="152"/>
        <v>3</v>
      </c>
    </row>
    <row r="2093" customHeight="1" spans="1:20">
      <c r="A2093" s="158"/>
      <c r="B2093" s="88"/>
      <c r="C2093" s="158"/>
      <c r="D2093" s="88"/>
      <c r="E2093" s="88"/>
      <c r="F2093" s="340"/>
      <c r="G2093" s="340"/>
      <c r="Q2093" s="8">
        <f t="shared" si="149"/>
        <v>1</v>
      </c>
      <c r="R2093" s="8">
        <f t="shared" si="150"/>
        <v>1</v>
      </c>
      <c r="S2093" s="8">
        <f t="shared" si="151"/>
        <v>1</v>
      </c>
      <c r="T2093" s="8">
        <f t="shared" si="152"/>
        <v>3</v>
      </c>
    </row>
    <row r="2094" customHeight="1" spans="1:20">
      <c r="A2094" s="158"/>
      <c r="B2094" s="88"/>
      <c r="C2094" s="158"/>
      <c r="D2094" s="88"/>
      <c r="E2094" s="88"/>
      <c r="F2094" s="340"/>
      <c r="G2094" s="340"/>
      <c r="Q2094" s="8">
        <f t="shared" si="149"/>
        <v>1</v>
      </c>
      <c r="R2094" s="8">
        <f t="shared" si="150"/>
        <v>1</v>
      </c>
      <c r="S2094" s="8">
        <f t="shared" si="151"/>
        <v>1</v>
      </c>
      <c r="T2094" s="8">
        <f t="shared" si="152"/>
        <v>3</v>
      </c>
    </row>
    <row r="2095" customHeight="1" spans="1:20">
      <c r="A2095" s="158"/>
      <c r="B2095" s="88"/>
      <c r="C2095" s="158"/>
      <c r="D2095" s="88"/>
      <c r="E2095" s="88"/>
      <c r="F2095" s="340"/>
      <c r="G2095" s="340"/>
      <c r="Q2095" s="8">
        <f t="shared" si="149"/>
        <v>1</v>
      </c>
      <c r="R2095" s="8">
        <f t="shared" si="150"/>
        <v>1</v>
      </c>
      <c r="S2095" s="8">
        <f t="shared" si="151"/>
        <v>1</v>
      </c>
      <c r="T2095" s="8">
        <f t="shared" si="152"/>
        <v>3</v>
      </c>
    </row>
    <row r="2096" customHeight="1" spans="1:20">
      <c r="A2096" s="158"/>
      <c r="B2096" s="88"/>
      <c r="C2096" s="158"/>
      <c r="D2096" s="88"/>
      <c r="E2096" s="88"/>
      <c r="F2096" s="340"/>
      <c r="G2096" s="340"/>
      <c r="Q2096" s="8">
        <f t="shared" si="149"/>
        <v>1</v>
      </c>
      <c r="R2096" s="8">
        <f t="shared" si="150"/>
        <v>1</v>
      </c>
      <c r="S2096" s="8">
        <f t="shared" si="151"/>
        <v>1</v>
      </c>
      <c r="T2096" s="8">
        <f t="shared" si="152"/>
        <v>3</v>
      </c>
    </row>
    <row r="2097" customHeight="1" spans="1:20">
      <c r="A2097" s="158"/>
      <c r="B2097" s="88"/>
      <c r="C2097" s="158"/>
      <c r="D2097" s="88"/>
      <c r="E2097" s="88"/>
      <c r="F2097" s="340"/>
      <c r="G2097" s="340"/>
      <c r="Q2097" s="8">
        <f t="shared" si="149"/>
        <v>1</v>
      </c>
      <c r="R2097" s="8">
        <f t="shared" si="150"/>
        <v>1</v>
      </c>
      <c r="S2097" s="8">
        <f t="shared" si="151"/>
        <v>1</v>
      </c>
      <c r="T2097" s="8">
        <f t="shared" si="152"/>
        <v>3</v>
      </c>
    </row>
    <row r="2098" customHeight="1" spans="1:20">
      <c r="A2098" s="158"/>
      <c r="B2098" s="88"/>
      <c r="C2098" s="158"/>
      <c r="D2098" s="88"/>
      <c r="E2098" s="88"/>
      <c r="F2098" s="340"/>
      <c r="G2098" s="340"/>
      <c r="Q2098" s="8">
        <f t="shared" si="149"/>
        <v>1</v>
      </c>
      <c r="R2098" s="8">
        <f t="shared" si="150"/>
        <v>1</v>
      </c>
      <c r="S2098" s="8">
        <f t="shared" si="151"/>
        <v>1</v>
      </c>
      <c r="T2098" s="8">
        <f t="shared" si="152"/>
        <v>3</v>
      </c>
    </row>
    <row r="2099" customHeight="1" spans="1:20">
      <c r="A2099" s="158"/>
      <c r="B2099" s="88"/>
      <c r="C2099" s="158"/>
      <c r="D2099" s="88"/>
      <c r="E2099" s="88"/>
      <c r="F2099" s="340"/>
      <c r="G2099" s="340"/>
      <c r="Q2099" s="8">
        <f t="shared" si="149"/>
        <v>1</v>
      </c>
      <c r="R2099" s="8">
        <f t="shared" si="150"/>
        <v>1</v>
      </c>
      <c r="S2099" s="8">
        <f t="shared" si="151"/>
        <v>1</v>
      </c>
      <c r="T2099" s="8">
        <f t="shared" si="152"/>
        <v>3</v>
      </c>
    </row>
    <row r="2100" customHeight="1" spans="1:20">
      <c r="A2100" s="158"/>
      <c r="B2100" s="88"/>
      <c r="C2100" s="158"/>
      <c r="D2100" s="88"/>
      <c r="E2100" s="88"/>
      <c r="F2100" s="340"/>
      <c r="G2100" s="340"/>
      <c r="Q2100" s="8">
        <f t="shared" si="149"/>
        <v>1</v>
      </c>
      <c r="R2100" s="8">
        <f t="shared" si="150"/>
        <v>1</v>
      </c>
      <c r="S2100" s="8">
        <f t="shared" si="151"/>
        <v>1</v>
      </c>
      <c r="T2100" s="8">
        <f t="shared" si="152"/>
        <v>3</v>
      </c>
    </row>
    <row r="2101" customHeight="1" spans="1:20">
      <c r="A2101" s="158"/>
      <c r="B2101" s="88"/>
      <c r="C2101" s="158"/>
      <c r="D2101" s="88"/>
      <c r="E2101" s="88"/>
      <c r="F2101" s="340"/>
      <c r="G2101" s="340"/>
      <c r="Q2101" s="8">
        <f t="shared" si="149"/>
        <v>1</v>
      </c>
      <c r="R2101" s="8">
        <f t="shared" si="150"/>
        <v>1</v>
      </c>
      <c r="S2101" s="8">
        <f t="shared" si="151"/>
        <v>1</v>
      </c>
      <c r="T2101" s="8">
        <f t="shared" si="152"/>
        <v>3</v>
      </c>
    </row>
    <row r="2102" customHeight="1" spans="1:20">
      <c r="A2102" s="158"/>
      <c r="B2102" s="88"/>
      <c r="C2102" s="158"/>
      <c r="D2102" s="88"/>
      <c r="E2102" s="88"/>
      <c r="F2102" s="340"/>
      <c r="G2102" s="340"/>
      <c r="Q2102" s="8">
        <f t="shared" si="149"/>
        <v>1</v>
      </c>
      <c r="R2102" s="8">
        <f t="shared" si="150"/>
        <v>1</v>
      </c>
      <c r="S2102" s="8">
        <f t="shared" si="151"/>
        <v>1</v>
      </c>
      <c r="T2102" s="8">
        <f t="shared" si="152"/>
        <v>3</v>
      </c>
    </row>
    <row r="2103" customHeight="1" spans="1:20">
      <c r="A2103" s="158"/>
      <c r="B2103" s="88"/>
      <c r="C2103" s="158"/>
      <c r="D2103" s="88"/>
      <c r="E2103" s="88"/>
      <c r="F2103" s="340"/>
      <c r="G2103" s="340"/>
      <c r="Q2103" s="8">
        <f t="shared" si="149"/>
        <v>1</v>
      </c>
      <c r="R2103" s="8">
        <f t="shared" si="150"/>
        <v>1</v>
      </c>
      <c r="S2103" s="8">
        <f t="shared" si="151"/>
        <v>1</v>
      </c>
      <c r="T2103" s="8">
        <f t="shared" si="152"/>
        <v>3</v>
      </c>
    </row>
    <row r="2104" customHeight="1" spans="1:20">
      <c r="A2104" s="158"/>
      <c r="B2104" s="88"/>
      <c r="C2104" s="158"/>
      <c r="D2104" s="88"/>
      <c r="E2104" s="88"/>
      <c r="F2104" s="340"/>
      <c r="G2104" s="340"/>
      <c r="Q2104" s="8">
        <f t="shared" si="149"/>
        <v>1</v>
      </c>
      <c r="R2104" s="8">
        <f t="shared" si="150"/>
        <v>1</v>
      </c>
      <c r="S2104" s="8">
        <f t="shared" si="151"/>
        <v>1</v>
      </c>
      <c r="T2104" s="8">
        <f t="shared" si="152"/>
        <v>3</v>
      </c>
    </row>
    <row r="2105" customHeight="1" spans="1:20">
      <c r="A2105" s="158"/>
      <c r="B2105" s="88"/>
      <c r="C2105" s="158"/>
      <c r="D2105" s="88"/>
      <c r="E2105" s="88"/>
      <c r="F2105" s="340"/>
      <c r="G2105" s="340"/>
      <c r="Q2105" s="8">
        <f t="shared" si="149"/>
        <v>1</v>
      </c>
      <c r="R2105" s="8">
        <f t="shared" si="150"/>
        <v>1</v>
      </c>
      <c r="S2105" s="8">
        <f t="shared" si="151"/>
        <v>1</v>
      </c>
      <c r="T2105" s="8">
        <f t="shared" si="152"/>
        <v>3</v>
      </c>
    </row>
    <row r="2106" customHeight="1" spans="1:20">
      <c r="A2106" s="158"/>
      <c r="B2106" s="88"/>
      <c r="C2106" s="348"/>
      <c r="D2106" s="88"/>
      <c r="E2106" s="88"/>
      <c r="F2106" s="340"/>
      <c r="G2106" s="340"/>
      <c r="Q2106" s="8">
        <f t="shared" si="149"/>
        <v>1</v>
      </c>
      <c r="R2106" s="8">
        <f t="shared" si="150"/>
        <v>1</v>
      </c>
      <c r="S2106" s="8">
        <f t="shared" si="151"/>
        <v>1</v>
      </c>
      <c r="T2106" s="8">
        <f t="shared" si="152"/>
        <v>3</v>
      </c>
    </row>
    <row r="2107" customHeight="1" spans="1:20">
      <c r="A2107" s="158"/>
      <c r="B2107" s="88"/>
      <c r="C2107" s="158"/>
      <c r="D2107" s="349"/>
      <c r="E2107" s="349"/>
      <c r="F2107" s="342"/>
      <c r="G2107" s="342"/>
      <c r="Q2107" s="8">
        <f t="shared" si="149"/>
        <v>1</v>
      </c>
      <c r="R2107" s="8">
        <f t="shared" si="150"/>
        <v>1</v>
      </c>
      <c r="S2107" s="8">
        <f t="shared" si="151"/>
        <v>1</v>
      </c>
      <c r="T2107" s="8">
        <f t="shared" si="152"/>
        <v>3</v>
      </c>
    </row>
    <row r="2108" customHeight="1" spans="1:20">
      <c r="A2108" s="158"/>
      <c r="B2108" s="88"/>
      <c r="C2108" s="158"/>
      <c r="D2108" s="349"/>
      <c r="E2108" s="349"/>
      <c r="F2108" s="340"/>
      <c r="G2108" s="340"/>
      <c r="Q2108" s="8">
        <f t="shared" si="149"/>
        <v>1</v>
      </c>
      <c r="R2108" s="8">
        <f t="shared" si="150"/>
        <v>1</v>
      </c>
      <c r="S2108" s="8">
        <f t="shared" si="151"/>
        <v>1</v>
      </c>
      <c r="T2108" s="8">
        <f t="shared" si="152"/>
        <v>3</v>
      </c>
    </row>
    <row r="2109" customHeight="1" spans="1:20">
      <c r="A2109" s="350" t="s">
        <v>1200</v>
      </c>
      <c r="B2109" s="351"/>
      <c r="C2109" s="351"/>
      <c r="D2109" s="351"/>
      <c r="E2109" s="351"/>
      <c r="F2109" s="352"/>
      <c r="G2109" s="363"/>
      <c r="Q2109" s="8">
        <f t="shared" si="149"/>
        <v>1</v>
      </c>
      <c r="R2109" s="8">
        <f t="shared" si="150"/>
        <v>1</v>
      </c>
      <c r="S2109" s="8">
        <f t="shared" si="151"/>
        <v>1</v>
      </c>
      <c r="T2109" s="8">
        <f t="shared" si="152"/>
        <v>3</v>
      </c>
    </row>
    <row r="2110" customHeight="1" spans="17:20">
      <c r="Q2110" s="8">
        <f t="shared" si="149"/>
        <v>1</v>
      </c>
      <c r="R2110" s="8">
        <f t="shared" si="150"/>
        <v>1</v>
      </c>
      <c r="S2110" s="8">
        <f t="shared" si="151"/>
        <v>1</v>
      </c>
      <c r="T2110" s="8">
        <f t="shared" si="152"/>
        <v>3</v>
      </c>
    </row>
    <row r="2111" ht="13.95" customHeight="1" spans="17:20">
      <c r="Q2111" s="8">
        <f t="shared" si="149"/>
        <v>1</v>
      </c>
      <c r="R2111" s="8">
        <f t="shared" si="150"/>
        <v>1</v>
      </c>
      <c r="S2111" s="8">
        <f t="shared" si="151"/>
        <v>1</v>
      </c>
      <c r="T2111" s="8">
        <f t="shared" si="152"/>
        <v>3</v>
      </c>
    </row>
    <row r="2112" ht="14.4" customHeight="1" spans="2:20">
      <c r="B2112" s="364" t="s">
        <v>1241</v>
      </c>
      <c r="C2112" s="365"/>
      <c r="D2112" s="365"/>
      <c r="E2112" s="366"/>
      <c r="F2112" s="367"/>
      <c r="Q2112" s="8">
        <f t="shared" si="149"/>
        <v>1</v>
      </c>
      <c r="R2112" s="8">
        <f t="shared" si="150"/>
        <v>1</v>
      </c>
      <c r="S2112" s="8">
        <f t="shared" si="151"/>
        <v>1</v>
      </c>
      <c r="T2112" s="8">
        <f t="shared" si="152"/>
        <v>3</v>
      </c>
    </row>
    <row r="2113" ht="14.4" customHeight="1" spans="2:20">
      <c r="B2113" s="368"/>
      <c r="C2113" s="369"/>
      <c r="D2113" s="369"/>
      <c r="E2113" s="369"/>
      <c r="F2113" s="370"/>
      <c r="Q2113" s="8">
        <f t="shared" si="149"/>
        <v>1</v>
      </c>
      <c r="R2113" s="8">
        <f t="shared" si="150"/>
        <v>1</v>
      </c>
      <c r="S2113" s="8">
        <f t="shared" si="151"/>
        <v>1</v>
      </c>
      <c r="T2113" s="8">
        <f t="shared" si="152"/>
        <v>3</v>
      </c>
    </row>
    <row r="2114" ht="14.4" customHeight="1" spans="2:20">
      <c r="B2114" s="371"/>
      <c r="C2114" s="372"/>
      <c r="D2114" s="372"/>
      <c r="E2114" s="372"/>
      <c r="F2114" s="373"/>
      <c r="Q2114" s="8">
        <f t="shared" si="149"/>
        <v>1</v>
      </c>
      <c r="R2114" s="8">
        <f t="shared" si="150"/>
        <v>1</v>
      </c>
      <c r="S2114" s="8">
        <f t="shared" si="151"/>
        <v>1</v>
      </c>
      <c r="T2114" s="8">
        <f t="shared" si="152"/>
        <v>3</v>
      </c>
    </row>
    <row r="2115" ht="14.4" customHeight="1" spans="2:20">
      <c r="B2115" s="374" t="s">
        <v>1242</v>
      </c>
      <c r="C2115" s="375" t="s">
        <v>4</v>
      </c>
      <c r="D2115" s="376" t="s">
        <v>1243</v>
      </c>
      <c r="E2115" s="377"/>
      <c r="F2115" s="378"/>
      <c r="Q2115" s="8">
        <f t="shared" ref="Q2115:Q2178" si="153">IF(K2115="No comment",0,1)</f>
        <v>1</v>
      </c>
      <c r="R2115" s="8">
        <f t="shared" ref="R2115:R2178" si="154">IF(L2115="No comment",0,1)</f>
        <v>1</v>
      </c>
      <c r="S2115" s="8">
        <f t="shared" ref="S2115:S2178" si="155">IF(M2115="No comment",0,1)</f>
        <v>1</v>
      </c>
      <c r="T2115" s="8">
        <f t="shared" ref="T2115:T2178" si="156">SUM(N2115:S2115)</f>
        <v>3</v>
      </c>
    </row>
    <row r="2116" ht="14.4" customHeight="1" spans="2:20">
      <c r="B2116" s="379" t="s">
        <v>9</v>
      </c>
      <c r="C2116" s="380" t="s">
        <v>11</v>
      </c>
      <c r="D2116" s="381"/>
      <c r="E2116" s="382"/>
      <c r="F2116" s="383"/>
      <c r="Q2116" s="8">
        <f t="shared" si="153"/>
        <v>1</v>
      </c>
      <c r="R2116" s="8">
        <f t="shared" si="154"/>
        <v>1</v>
      </c>
      <c r="S2116" s="8">
        <f t="shared" si="155"/>
        <v>1</v>
      </c>
      <c r="T2116" s="8">
        <f t="shared" si="156"/>
        <v>3</v>
      </c>
    </row>
    <row r="2117" ht="14.4" customHeight="1" spans="2:20">
      <c r="B2117" s="384" t="s">
        <v>309</v>
      </c>
      <c r="C2117" s="385" t="s">
        <v>311</v>
      </c>
      <c r="D2117" s="381"/>
      <c r="E2117" s="382"/>
      <c r="F2117" s="383"/>
      <c r="Q2117" s="8">
        <f t="shared" si="153"/>
        <v>1</v>
      </c>
      <c r="R2117" s="8">
        <f t="shared" si="154"/>
        <v>1</v>
      </c>
      <c r="S2117" s="8">
        <f t="shared" si="155"/>
        <v>1</v>
      </c>
      <c r="T2117" s="8">
        <f t="shared" si="156"/>
        <v>3</v>
      </c>
    </row>
    <row r="2118" ht="14.4" customHeight="1" spans="2:20">
      <c r="B2118" s="384" t="s">
        <v>456</v>
      </c>
      <c r="C2118" s="385" t="s">
        <v>458</v>
      </c>
      <c r="D2118" s="381"/>
      <c r="E2118" s="382"/>
      <c r="F2118" s="383"/>
      <c r="Q2118" s="8">
        <f t="shared" si="153"/>
        <v>1</v>
      </c>
      <c r="R2118" s="8">
        <f t="shared" si="154"/>
        <v>1</v>
      </c>
      <c r="S2118" s="8">
        <f t="shared" si="155"/>
        <v>1</v>
      </c>
      <c r="T2118" s="8">
        <f t="shared" si="156"/>
        <v>3</v>
      </c>
    </row>
    <row r="2119" ht="14.4" customHeight="1" spans="2:20">
      <c r="B2119" s="384" t="s">
        <v>528</v>
      </c>
      <c r="C2119" s="385" t="s">
        <v>530</v>
      </c>
      <c r="D2119" s="381"/>
      <c r="E2119" s="382"/>
      <c r="F2119" s="383"/>
      <c r="Q2119" s="8">
        <f t="shared" si="153"/>
        <v>1</v>
      </c>
      <c r="R2119" s="8">
        <f t="shared" si="154"/>
        <v>1</v>
      </c>
      <c r="S2119" s="8">
        <f t="shared" si="155"/>
        <v>1</v>
      </c>
      <c r="T2119" s="8">
        <f t="shared" si="156"/>
        <v>3</v>
      </c>
    </row>
    <row r="2120" ht="14.4" customHeight="1" spans="2:20">
      <c r="B2120" s="384" t="s">
        <v>870</v>
      </c>
      <c r="C2120" s="385" t="s">
        <v>872</v>
      </c>
      <c r="D2120" s="381"/>
      <c r="E2120" s="382"/>
      <c r="F2120" s="383"/>
      <c r="Q2120" s="8">
        <f t="shared" si="153"/>
        <v>1</v>
      </c>
      <c r="R2120" s="8">
        <f t="shared" si="154"/>
        <v>1</v>
      </c>
      <c r="S2120" s="8">
        <f t="shared" si="155"/>
        <v>1</v>
      </c>
      <c r="T2120" s="8">
        <f t="shared" si="156"/>
        <v>3</v>
      </c>
    </row>
    <row r="2121" ht="14.4" customHeight="1" spans="2:20">
      <c r="B2121" s="384" t="s">
        <v>908</v>
      </c>
      <c r="C2121" s="385" t="s">
        <v>910</v>
      </c>
      <c r="D2121" s="381"/>
      <c r="E2121" s="382"/>
      <c r="F2121" s="383"/>
      <c r="Q2121" s="8">
        <f t="shared" si="153"/>
        <v>1</v>
      </c>
      <c r="R2121" s="8">
        <f t="shared" si="154"/>
        <v>1</v>
      </c>
      <c r="S2121" s="8">
        <f t="shared" si="155"/>
        <v>1</v>
      </c>
      <c r="T2121" s="8">
        <f t="shared" si="156"/>
        <v>3</v>
      </c>
    </row>
    <row r="2122" ht="14.4" customHeight="1" spans="2:20">
      <c r="B2122" s="384" t="s">
        <v>924</v>
      </c>
      <c r="C2122" s="385" t="s">
        <v>926</v>
      </c>
      <c r="D2122" s="381"/>
      <c r="E2122" s="382"/>
      <c r="F2122" s="383"/>
      <c r="Q2122" s="8">
        <f t="shared" si="153"/>
        <v>1</v>
      </c>
      <c r="R2122" s="8">
        <f t="shared" si="154"/>
        <v>1</v>
      </c>
      <c r="S2122" s="8">
        <f t="shared" si="155"/>
        <v>1</v>
      </c>
      <c r="T2122" s="8">
        <f t="shared" si="156"/>
        <v>3</v>
      </c>
    </row>
    <row r="2123" ht="14.4" customHeight="1" spans="2:20">
      <c r="B2123" s="384" t="s">
        <v>967</v>
      </c>
      <c r="C2123" s="385" t="s">
        <v>968</v>
      </c>
      <c r="D2123" s="381"/>
      <c r="E2123" s="382"/>
      <c r="F2123" s="383"/>
      <c r="Q2123" s="8">
        <f t="shared" si="153"/>
        <v>1</v>
      </c>
      <c r="R2123" s="8">
        <f t="shared" si="154"/>
        <v>1</v>
      </c>
      <c r="S2123" s="8">
        <f t="shared" si="155"/>
        <v>1</v>
      </c>
      <c r="T2123" s="8">
        <f t="shared" si="156"/>
        <v>3</v>
      </c>
    </row>
    <row r="2124" ht="14.4" customHeight="1" spans="2:20">
      <c r="B2124" s="384" t="s">
        <v>1107</v>
      </c>
      <c r="C2124" s="385" t="s">
        <v>1244</v>
      </c>
      <c r="D2124" s="381"/>
      <c r="E2124" s="382"/>
      <c r="F2124" s="383"/>
      <c r="Q2124" s="8">
        <f t="shared" si="153"/>
        <v>1</v>
      </c>
      <c r="R2124" s="8">
        <f t="shared" si="154"/>
        <v>1</v>
      </c>
      <c r="S2124" s="8">
        <f t="shared" si="155"/>
        <v>1</v>
      </c>
      <c r="T2124" s="8">
        <f t="shared" si="156"/>
        <v>3</v>
      </c>
    </row>
    <row r="2125" ht="14.4" customHeight="1" spans="2:20">
      <c r="B2125" s="384" t="s">
        <v>1245</v>
      </c>
      <c r="C2125" s="385" t="s">
        <v>1246</v>
      </c>
      <c r="D2125" s="381"/>
      <c r="E2125" s="382"/>
      <c r="F2125" s="383"/>
      <c r="Q2125" s="8">
        <f t="shared" si="153"/>
        <v>1</v>
      </c>
      <c r="R2125" s="8">
        <f t="shared" si="154"/>
        <v>1</v>
      </c>
      <c r="S2125" s="8">
        <f t="shared" si="155"/>
        <v>1</v>
      </c>
      <c r="T2125" s="8">
        <f t="shared" si="156"/>
        <v>3</v>
      </c>
    </row>
    <row r="2126" ht="14.4" customHeight="1" spans="2:20">
      <c r="B2126" s="384"/>
      <c r="C2126" s="386"/>
      <c r="D2126" s="387"/>
      <c r="E2126" s="387"/>
      <c r="F2126" s="388"/>
      <c r="Q2126" s="8">
        <f t="shared" si="153"/>
        <v>1</v>
      </c>
      <c r="R2126" s="8">
        <f t="shared" si="154"/>
        <v>1</v>
      </c>
      <c r="S2126" s="8">
        <f t="shared" si="155"/>
        <v>1</v>
      </c>
      <c r="T2126" s="8">
        <f t="shared" si="156"/>
        <v>3</v>
      </c>
    </row>
    <row r="2127" ht="14.4" customHeight="1" spans="2:20">
      <c r="B2127" s="389" t="s">
        <v>1247</v>
      </c>
      <c r="C2127" s="390"/>
      <c r="D2127" s="391"/>
      <c r="E2127" s="391"/>
      <c r="F2127" s="392"/>
      <c r="Q2127" s="8">
        <f t="shared" si="153"/>
        <v>1</v>
      </c>
      <c r="R2127" s="8">
        <f t="shared" si="154"/>
        <v>1</v>
      </c>
      <c r="S2127" s="8">
        <f t="shared" si="155"/>
        <v>1</v>
      </c>
      <c r="T2127" s="8">
        <f t="shared" si="156"/>
        <v>3</v>
      </c>
    </row>
    <row r="2128" ht="14.4" customHeight="1" spans="2:20">
      <c r="B2128" s="384"/>
      <c r="C2128" s="393" t="s">
        <v>1248</v>
      </c>
      <c r="D2128" s="394"/>
      <c r="E2128" s="395"/>
      <c r="F2128" s="396"/>
      <c r="Q2128" s="8">
        <f t="shared" si="153"/>
        <v>1</v>
      </c>
      <c r="R2128" s="8">
        <f t="shared" si="154"/>
        <v>1</v>
      </c>
      <c r="S2128" s="8">
        <f t="shared" si="155"/>
        <v>1</v>
      </c>
      <c r="T2128" s="8">
        <f t="shared" si="156"/>
        <v>3</v>
      </c>
    </row>
    <row r="2129" ht="14.4" customHeight="1" spans="2:20">
      <c r="B2129" s="384"/>
      <c r="C2129" s="393" t="s">
        <v>1249</v>
      </c>
      <c r="D2129" s="381"/>
      <c r="E2129" s="382"/>
      <c r="F2129" s="383"/>
      <c r="Q2129" s="8">
        <f t="shared" si="153"/>
        <v>1</v>
      </c>
      <c r="R2129" s="8">
        <f t="shared" si="154"/>
        <v>1</v>
      </c>
      <c r="S2129" s="8">
        <f t="shared" si="155"/>
        <v>1</v>
      </c>
      <c r="T2129" s="8">
        <f t="shared" si="156"/>
        <v>3</v>
      </c>
    </row>
    <row r="2130" ht="14.4" customHeight="1" spans="2:20">
      <c r="B2130" s="384"/>
      <c r="C2130" s="397" t="s">
        <v>1250</v>
      </c>
      <c r="D2130" s="381"/>
      <c r="E2130" s="382"/>
      <c r="F2130" s="383"/>
      <c r="Q2130" s="8">
        <f t="shared" si="153"/>
        <v>1</v>
      </c>
      <c r="R2130" s="8">
        <f t="shared" si="154"/>
        <v>1</v>
      </c>
      <c r="S2130" s="8">
        <f t="shared" si="155"/>
        <v>1</v>
      </c>
      <c r="T2130" s="8">
        <f t="shared" si="156"/>
        <v>3</v>
      </c>
    </row>
    <row r="2131" ht="14.4" customHeight="1" spans="2:20">
      <c r="B2131" s="384"/>
      <c r="C2131" s="393" t="s">
        <v>1251</v>
      </c>
      <c r="D2131" s="381"/>
      <c r="E2131" s="382"/>
      <c r="F2131" s="383"/>
      <c r="Q2131" s="8">
        <f t="shared" si="153"/>
        <v>1</v>
      </c>
      <c r="R2131" s="8">
        <f t="shared" si="154"/>
        <v>1</v>
      </c>
      <c r="S2131" s="8">
        <f t="shared" si="155"/>
        <v>1</v>
      </c>
      <c r="T2131" s="8">
        <f t="shared" si="156"/>
        <v>3</v>
      </c>
    </row>
    <row r="2132" ht="14.4" customHeight="1" spans="2:20">
      <c r="B2132" s="384"/>
      <c r="C2132" s="397" t="s">
        <v>1250</v>
      </c>
      <c r="D2132" s="394"/>
      <c r="E2132" s="395"/>
      <c r="F2132" s="396"/>
      <c r="Q2132" s="8">
        <f t="shared" si="153"/>
        <v>1</v>
      </c>
      <c r="R2132" s="8">
        <f t="shared" si="154"/>
        <v>1</v>
      </c>
      <c r="S2132" s="8">
        <f t="shared" si="155"/>
        <v>1</v>
      </c>
      <c r="T2132" s="8">
        <f t="shared" si="156"/>
        <v>3</v>
      </c>
    </row>
    <row r="2133" ht="14.4" customHeight="1" spans="1:20">
      <c r="A2133" s="4"/>
      <c r="B2133" s="384"/>
      <c r="C2133" s="397" t="s">
        <v>1252</v>
      </c>
      <c r="D2133" s="381"/>
      <c r="E2133" s="382"/>
      <c r="F2133" s="383"/>
      <c r="Q2133" s="8">
        <f t="shared" si="153"/>
        <v>1</v>
      </c>
      <c r="R2133" s="8">
        <f t="shared" si="154"/>
        <v>1</v>
      </c>
      <c r="S2133" s="8">
        <f t="shared" si="155"/>
        <v>1</v>
      </c>
      <c r="T2133" s="8">
        <f t="shared" si="156"/>
        <v>3</v>
      </c>
    </row>
    <row r="2134" ht="15" customHeight="1" spans="1:20">
      <c r="A2134" s="4"/>
      <c r="B2134" s="398"/>
      <c r="C2134" s="399" t="s">
        <v>1253</v>
      </c>
      <c r="D2134" s="400"/>
      <c r="E2134" s="401"/>
      <c r="F2134" s="402"/>
      <c r="Q2134" s="8">
        <f t="shared" si="153"/>
        <v>1</v>
      </c>
      <c r="R2134" s="8">
        <f t="shared" si="154"/>
        <v>1</v>
      </c>
      <c r="S2134" s="8">
        <f t="shared" si="155"/>
        <v>1</v>
      </c>
      <c r="T2134" s="8">
        <f t="shared" si="156"/>
        <v>3</v>
      </c>
    </row>
    <row r="2135" customHeight="1" spans="1:20">
      <c r="A2135" s="4"/>
      <c r="Q2135" s="8">
        <f t="shared" si="153"/>
        <v>1</v>
      </c>
      <c r="R2135" s="8">
        <f t="shared" si="154"/>
        <v>1</v>
      </c>
      <c r="S2135" s="8">
        <f t="shared" si="155"/>
        <v>1</v>
      </c>
      <c r="T2135" s="8">
        <f t="shared" si="156"/>
        <v>3</v>
      </c>
    </row>
    <row r="2136" customHeight="1" spans="1:20">
      <c r="A2136" s="4"/>
      <c r="Q2136" s="8">
        <f t="shared" si="153"/>
        <v>1</v>
      </c>
      <c r="R2136" s="8">
        <f t="shared" si="154"/>
        <v>1</v>
      </c>
      <c r="S2136" s="8">
        <f t="shared" si="155"/>
        <v>1</v>
      </c>
      <c r="T2136" s="8">
        <f t="shared" si="156"/>
        <v>3</v>
      </c>
    </row>
    <row r="2137" customHeight="1" spans="1:20">
      <c r="A2137" s="4"/>
      <c r="Q2137" s="8">
        <f t="shared" si="153"/>
        <v>1</v>
      </c>
      <c r="R2137" s="8">
        <f t="shared" si="154"/>
        <v>1</v>
      </c>
      <c r="S2137" s="8">
        <f t="shared" si="155"/>
        <v>1</v>
      </c>
      <c r="T2137" s="8">
        <f t="shared" si="156"/>
        <v>3</v>
      </c>
    </row>
    <row r="2138" customHeight="1" spans="1:20">
      <c r="A2138" s="4"/>
      <c r="Q2138" s="8">
        <f t="shared" si="153"/>
        <v>1</v>
      </c>
      <c r="R2138" s="8">
        <f t="shared" si="154"/>
        <v>1</v>
      </c>
      <c r="S2138" s="8">
        <f t="shared" si="155"/>
        <v>1</v>
      </c>
      <c r="T2138" s="8">
        <f t="shared" si="156"/>
        <v>3</v>
      </c>
    </row>
    <row r="2139" customHeight="1" spans="1:20">
      <c r="A2139" s="4"/>
      <c r="Q2139" s="8">
        <f t="shared" si="153"/>
        <v>1</v>
      </c>
      <c r="R2139" s="8">
        <f t="shared" si="154"/>
        <v>1</v>
      </c>
      <c r="S2139" s="8">
        <f t="shared" si="155"/>
        <v>1</v>
      </c>
      <c r="T2139" s="8">
        <f t="shared" si="156"/>
        <v>3</v>
      </c>
    </row>
    <row r="2140" customHeight="1" spans="1:20">
      <c r="A2140" s="4"/>
      <c r="Q2140" s="8">
        <f t="shared" si="153"/>
        <v>1</v>
      </c>
      <c r="R2140" s="8">
        <f t="shared" si="154"/>
        <v>1</v>
      </c>
      <c r="S2140" s="8">
        <f t="shared" si="155"/>
        <v>1</v>
      </c>
      <c r="T2140" s="8">
        <f t="shared" si="156"/>
        <v>3</v>
      </c>
    </row>
    <row r="2141" customHeight="1" spans="1:20">
      <c r="A2141" s="4"/>
      <c r="Q2141" s="8">
        <f t="shared" si="153"/>
        <v>1</v>
      </c>
      <c r="R2141" s="8">
        <f t="shared" si="154"/>
        <v>1</v>
      </c>
      <c r="S2141" s="8">
        <f t="shared" si="155"/>
        <v>1</v>
      </c>
      <c r="T2141" s="8">
        <f t="shared" si="156"/>
        <v>3</v>
      </c>
    </row>
    <row r="2142" customHeight="1" spans="1:20">
      <c r="A2142" s="4"/>
      <c r="Q2142" s="8">
        <f t="shared" si="153"/>
        <v>1</v>
      </c>
      <c r="R2142" s="8">
        <f t="shared" si="154"/>
        <v>1</v>
      </c>
      <c r="S2142" s="8">
        <f t="shared" si="155"/>
        <v>1</v>
      </c>
      <c r="T2142" s="8">
        <f t="shared" si="156"/>
        <v>3</v>
      </c>
    </row>
    <row r="2143" customHeight="1" spans="1:20">
      <c r="A2143" s="4"/>
      <c r="Q2143" s="8">
        <f t="shared" si="153"/>
        <v>1</v>
      </c>
      <c r="R2143" s="8">
        <f t="shared" si="154"/>
        <v>1</v>
      </c>
      <c r="S2143" s="8">
        <f t="shared" si="155"/>
        <v>1</v>
      </c>
      <c r="T2143" s="8">
        <f t="shared" si="156"/>
        <v>3</v>
      </c>
    </row>
    <row r="2144" customHeight="1" spans="1:20">
      <c r="A2144" s="4"/>
      <c r="Q2144" s="8">
        <f t="shared" si="153"/>
        <v>1</v>
      </c>
      <c r="R2144" s="8">
        <f t="shared" si="154"/>
        <v>1</v>
      </c>
      <c r="S2144" s="8">
        <f t="shared" si="155"/>
        <v>1</v>
      </c>
      <c r="T2144" s="8">
        <f t="shared" si="156"/>
        <v>3</v>
      </c>
    </row>
    <row r="2145" customHeight="1" spans="1:20">
      <c r="A2145" s="4"/>
      <c r="Q2145" s="8">
        <f t="shared" si="153"/>
        <v>1</v>
      </c>
      <c r="R2145" s="8">
        <f t="shared" si="154"/>
        <v>1</v>
      </c>
      <c r="S2145" s="8">
        <f t="shared" si="155"/>
        <v>1</v>
      </c>
      <c r="T2145" s="8">
        <f t="shared" si="156"/>
        <v>3</v>
      </c>
    </row>
    <row r="2146" customHeight="1" spans="1:20">
      <c r="A2146" s="4"/>
      <c r="Q2146" s="8">
        <f t="shared" si="153"/>
        <v>1</v>
      </c>
      <c r="R2146" s="8">
        <f t="shared" si="154"/>
        <v>1</v>
      </c>
      <c r="S2146" s="8">
        <f t="shared" si="155"/>
        <v>1</v>
      </c>
      <c r="T2146" s="8">
        <f t="shared" si="156"/>
        <v>3</v>
      </c>
    </row>
    <row r="2147" customHeight="1" spans="1:20">
      <c r="A2147" s="4"/>
      <c r="Q2147" s="8">
        <f t="shared" si="153"/>
        <v>1</v>
      </c>
      <c r="R2147" s="8">
        <f t="shared" si="154"/>
        <v>1</v>
      </c>
      <c r="S2147" s="8">
        <f t="shared" si="155"/>
        <v>1</v>
      </c>
      <c r="T2147" s="8">
        <f t="shared" si="156"/>
        <v>3</v>
      </c>
    </row>
    <row r="2148" customHeight="1" spans="1:20">
      <c r="A2148" s="4"/>
      <c r="Q2148" s="8">
        <f t="shared" si="153"/>
        <v>1</v>
      </c>
      <c r="R2148" s="8">
        <f t="shared" si="154"/>
        <v>1</v>
      </c>
      <c r="S2148" s="8">
        <f t="shared" si="155"/>
        <v>1</v>
      </c>
      <c r="T2148" s="8">
        <f t="shared" si="156"/>
        <v>3</v>
      </c>
    </row>
    <row r="2149" customHeight="1" spans="1:20">
      <c r="A2149" s="4"/>
      <c r="Q2149" s="8">
        <f t="shared" si="153"/>
        <v>1</v>
      </c>
      <c r="R2149" s="8">
        <f t="shared" si="154"/>
        <v>1</v>
      </c>
      <c r="S2149" s="8">
        <f t="shared" si="155"/>
        <v>1</v>
      </c>
      <c r="T2149" s="8">
        <f t="shared" si="156"/>
        <v>3</v>
      </c>
    </row>
    <row r="2150" customHeight="1" spans="1:20">
      <c r="A2150" s="4"/>
      <c r="Q2150" s="8">
        <f t="shared" si="153"/>
        <v>1</v>
      </c>
      <c r="R2150" s="8">
        <f t="shared" si="154"/>
        <v>1</v>
      </c>
      <c r="S2150" s="8">
        <f t="shared" si="155"/>
        <v>1</v>
      </c>
      <c r="T2150" s="8">
        <f t="shared" si="156"/>
        <v>3</v>
      </c>
    </row>
    <row r="2151" customHeight="1" spans="1:20">
      <c r="A2151" s="4"/>
      <c r="Q2151" s="8">
        <f t="shared" si="153"/>
        <v>1</v>
      </c>
      <c r="R2151" s="8">
        <f t="shared" si="154"/>
        <v>1</v>
      </c>
      <c r="S2151" s="8">
        <f t="shared" si="155"/>
        <v>1</v>
      </c>
      <c r="T2151" s="8">
        <f t="shared" si="156"/>
        <v>3</v>
      </c>
    </row>
    <row r="2152" customHeight="1" spans="1:20">
      <c r="A2152" s="4"/>
      <c r="Q2152" s="8">
        <f t="shared" si="153"/>
        <v>1</v>
      </c>
      <c r="R2152" s="8">
        <f t="shared" si="154"/>
        <v>1</v>
      </c>
      <c r="S2152" s="8">
        <f t="shared" si="155"/>
        <v>1</v>
      </c>
      <c r="T2152" s="8">
        <f t="shared" si="156"/>
        <v>3</v>
      </c>
    </row>
    <row r="2153" customHeight="1" spans="1:20">
      <c r="A2153" s="4"/>
      <c r="Q2153" s="8">
        <f t="shared" si="153"/>
        <v>1</v>
      </c>
      <c r="R2153" s="8">
        <f t="shared" si="154"/>
        <v>1</v>
      </c>
      <c r="S2153" s="8">
        <f t="shared" si="155"/>
        <v>1</v>
      </c>
      <c r="T2153" s="8">
        <f t="shared" si="156"/>
        <v>3</v>
      </c>
    </row>
    <row r="2154" customHeight="1" spans="1:20">
      <c r="A2154" s="4"/>
      <c r="Q2154" s="8">
        <f t="shared" si="153"/>
        <v>1</v>
      </c>
      <c r="R2154" s="8">
        <f t="shared" si="154"/>
        <v>1</v>
      </c>
      <c r="S2154" s="8">
        <f t="shared" si="155"/>
        <v>1</v>
      </c>
      <c r="T2154" s="8">
        <f t="shared" si="156"/>
        <v>3</v>
      </c>
    </row>
    <row r="2155" customHeight="1" spans="1:20">
      <c r="A2155" s="4"/>
      <c r="Q2155" s="8">
        <f t="shared" si="153"/>
        <v>1</v>
      </c>
      <c r="R2155" s="8">
        <f t="shared" si="154"/>
        <v>1</v>
      </c>
      <c r="S2155" s="8">
        <f t="shared" si="155"/>
        <v>1</v>
      </c>
      <c r="T2155" s="8">
        <f t="shared" si="156"/>
        <v>3</v>
      </c>
    </row>
    <row r="2156" customHeight="1" spans="1:20">
      <c r="A2156" s="4"/>
      <c r="Q2156" s="8">
        <f t="shared" si="153"/>
        <v>1</v>
      </c>
      <c r="R2156" s="8">
        <f t="shared" si="154"/>
        <v>1</v>
      </c>
      <c r="S2156" s="8">
        <f t="shared" si="155"/>
        <v>1</v>
      </c>
      <c r="T2156" s="8">
        <f t="shared" si="156"/>
        <v>3</v>
      </c>
    </row>
    <row r="2157" customHeight="1" spans="1:20">
      <c r="A2157" s="4"/>
      <c r="Q2157" s="8">
        <f t="shared" si="153"/>
        <v>1</v>
      </c>
      <c r="R2157" s="8">
        <f t="shared" si="154"/>
        <v>1</v>
      </c>
      <c r="S2157" s="8">
        <f t="shared" si="155"/>
        <v>1</v>
      </c>
      <c r="T2157" s="8">
        <f t="shared" si="156"/>
        <v>3</v>
      </c>
    </row>
    <row r="2158" customHeight="1" spans="1:20">
      <c r="A2158" s="4"/>
      <c r="Q2158" s="8">
        <f t="shared" si="153"/>
        <v>1</v>
      </c>
      <c r="R2158" s="8">
        <f t="shared" si="154"/>
        <v>1</v>
      </c>
      <c r="S2158" s="8">
        <f t="shared" si="155"/>
        <v>1</v>
      </c>
      <c r="T2158" s="8">
        <f t="shared" si="156"/>
        <v>3</v>
      </c>
    </row>
    <row r="2159" customHeight="1" spans="1:20">
      <c r="A2159" s="4"/>
      <c r="Q2159" s="8">
        <f t="shared" si="153"/>
        <v>1</v>
      </c>
      <c r="R2159" s="8">
        <f t="shared" si="154"/>
        <v>1</v>
      </c>
      <c r="S2159" s="8">
        <f t="shared" si="155"/>
        <v>1</v>
      </c>
      <c r="T2159" s="8">
        <f t="shared" si="156"/>
        <v>3</v>
      </c>
    </row>
    <row r="2160" customHeight="1" spans="1:20">
      <c r="A2160" s="4"/>
      <c r="Q2160" s="8">
        <f t="shared" si="153"/>
        <v>1</v>
      </c>
      <c r="R2160" s="8">
        <f t="shared" si="154"/>
        <v>1</v>
      </c>
      <c r="S2160" s="8">
        <f t="shared" si="155"/>
        <v>1</v>
      </c>
      <c r="T2160" s="8">
        <f t="shared" si="156"/>
        <v>3</v>
      </c>
    </row>
    <row r="2161" customHeight="1" spans="1:20">
      <c r="A2161" s="4"/>
      <c r="Q2161" s="8">
        <f t="shared" si="153"/>
        <v>1</v>
      </c>
      <c r="R2161" s="8">
        <f t="shared" si="154"/>
        <v>1</v>
      </c>
      <c r="S2161" s="8">
        <f t="shared" si="155"/>
        <v>1</v>
      </c>
      <c r="T2161" s="8">
        <f t="shared" si="156"/>
        <v>3</v>
      </c>
    </row>
    <row r="2162" customHeight="1" spans="1:20">
      <c r="A2162" s="4"/>
      <c r="Q2162" s="8">
        <f t="shared" si="153"/>
        <v>1</v>
      </c>
      <c r="R2162" s="8">
        <f t="shared" si="154"/>
        <v>1</v>
      </c>
      <c r="S2162" s="8">
        <f t="shared" si="155"/>
        <v>1</v>
      </c>
      <c r="T2162" s="8">
        <f t="shared" si="156"/>
        <v>3</v>
      </c>
    </row>
    <row r="2163" customHeight="1" spans="1:20">
      <c r="A2163" s="4"/>
      <c r="Q2163" s="8">
        <f t="shared" si="153"/>
        <v>1</v>
      </c>
      <c r="R2163" s="8">
        <f t="shared" si="154"/>
        <v>1</v>
      </c>
      <c r="S2163" s="8">
        <f t="shared" si="155"/>
        <v>1</v>
      </c>
      <c r="T2163" s="8">
        <f t="shared" si="156"/>
        <v>3</v>
      </c>
    </row>
    <row r="2164" customHeight="1" spans="1:20">
      <c r="A2164" s="4"/>
      <c r="Q2164" s="8">
        <f t="shared" si="153"/>
        <v>1</v>
      </c>
      <c r="R2164" s="8">
        <f t="shared" si="154"/>
        <v>1</v>
      </c>
      <c r="S2164" s="8">
        <f t="shared" si="155"/>
        <v>1</v>
      </c>
      <c r="T2164" s="8">
        <f t="shared" si="156"/>
        <v>3</v>
      </c>
    </row>
    <row r="2165" customHeight="1" spans="1:20">
      <c r="A2165" s="4"/>
      <c r="Q2165" s="8">
        <f t="shared" si="153"/>
        <v>1</v>
      </c>
      <c r="R2165" s="8">
        <f t="shared" si="154"/>
        <v>1</v>
      </c>
      <c r="S2165" s="8">
        <f t="shared" si="155"/>
        <v>1</v>
      </c>
      <c r="T2165" s="8">
        <f t="shared" si="156"/>
        <v>3</v>
      </c>
    </row>
    <row r="2166" customHeight="1" spans="1:20">
      <c r="A2166" s="4"/>
      <c r="Q2166" s="8">
        <f t="shared" si="153"/>
        <v>1</v>
      </c>
      <c r="R2166" s="8">
        <f t="shared" si="154"/>
        <v>1</v>
      </c>
      <c r="S2166" s="8">
        <f t="shared" si="155"/>
        <v>1</v>
      </c>
      <c r="T2166" s="8">
        <f t="shared" si="156"/>
        <v>3</v>
      </c>
    </row>
    <row r="2167" customHeight="1" spans="1:20">
      <c r="A2167" s="4"/>
      <c r="Q2167" s="8">
        <f t="shared" si="153"/>
        <v>1</v>
      </c>
      <c r="R2167" s="8">
        <f t="shared" si="154"/>
        <v>1</v>
      </c>
      <c r="S2167" s="8">
        <f t="shared" si="155"/>
        <v>1</v>
      </c>
      <c r="T2167" s="8">
        <f t="shared" si="156"/>
        <v>3</v>
      </c>
    </row>
    <row r="2168" customHeight="1" spans="1:20">
      <c r="A2168" s="4"/>
      <c r="Q2168" s="8">
        <f t="shared" si="153"/>
        <v>1</v>
      </c>
      <c r="R2168" s="8">
        <f t="shared" si="154"/>
        <v>1</v>
      </c>
      <c r="S2168" s="8">
        <f t="shared" si="155"/>
        <v>1</v>
      </c>
      <c r="T2168" s="8">
        <f t="shared" si="156"/>
        <v>3</v>
      </c>
    </row>
    <row r="2169" customHeight="1" spans="1:20">
      <c r="A2169" s="4"/>
      <c r="Q2169" s="8">
        <f t="shared" si="153"/>
        <v>1</v>
      </c>
      <c r="R2169" s="8">
        <f t="shared" si="154"/>
        <v>1</v>
      </c>
      <c r="S2169" s="8">
        <f t="shared" si="155"/>
        <v>1</v>
      </c>
      <c r="T2169" s="8">
        <f t="shared" si="156"/>
        <v>3</v>
      </c>
    </row>
    <row r="2170" customHeight="1" spans="1:20">
      <c r="A2170" s="4"/>
      <c r="Q2170" s="8">
        <f t="shared" si="153"/>
        <v>1</v>
      </c>
      <c r="R2170" s="8">
        <f t="shared" si="154"/>
        <v>1</v>
      </c>
      <c r="S2170" s="8">
        <f t="shared" si="155"/>
        <v>1</v>
      </c>
      <c r="T2170" s="8">
        <f t="shared" si="156"/>
        <v>3</v>
      </c>
    </row>
    <row r="2171" customHeight="1" spans="1:20">
      <c r="A2171" s="4"/>
      <c r="Q2171" s="8">
        <f t="shared" si="153"/>
        <v>1</v>
      </c>
      <c r="R2171" s="8">
        <f t="shared" si="154"/>
        <v>1</v>
      </c>
      <c r="S2171" s="8">
        <f t="shared" si="155"/>
        <v>1</v>
      </c>
      <c r="T2171" s="8">
        <f t="shared" si="156"/>
        <v>3</v>
      </c>
    </row>
    <row r="2172" customHeight="1" spans="1:20">
      <c r="A2172" s="4"/>
      <c r="Q2172" s="8">
        <f t="shared" si="153"/>
        <v>1</v>
      </c>
      <c r="R2172" s="8">
        <f t="shared" si="154"/>
        <v>1</v>
      </c>
      <c r="S2172" s="8">
        <f t="shared" si="155"/>
        <v>1</v>
      </c>
      <c r="T2172" s="8">
        <f t="shared" si="156"/>
        <v>3</v>
      </c>
    </row>
    <row r="2173" customHeight="1" spans="1:20">
      <c r="A2173" s="4"/>
      <c r="Q2173" s="8">
        <f t="shared" si="153"/>
        <v>1</v>
      </c>
      <c r="R2173" s="8">
        <f t="shared" si="154"/>
        <v>1</v>
      </c>
      <c r="S2173" s="8">
        <f t="shared" si="155"/>
        <v>1</v>
      </c>
      <c r="T2173" s="8">
        <f t="shared" si="156"/>
        <v>3</v>
      </c>
    </row>
    <row r="2174" customHeight="1" spans="1:20">
      <c r="A2174" s="4"/>
      <c r="Q2174" s="8">
        <f t="shared" si="153"/>
        <v>1</v>
      </c>
      <c r="R2174" s="8">
        <f t="shared" si="154"/>
        <v>1</v>
      </c>
      <c r="S2174" s="8">
        <f t="shared" si="155"/>
        <v>1</v>
      </c>
      <c r="T2174" s="8">
        <f t="shared" si="156"/>
        <v>3</v>
      </c>
    </row>
    <row r="2175" customHeight="1" spans="1:20">
      <c r="A2175" s="4"/>
      <c r="Q2175" s="8">
        <f t="shared" si="153"/>
        <v>1</v>
      </c>
      <c r="R2175" s="8">
        <f t="shared" si="154"/>
        <v>1</v>
      </c>
      <c r="S2175" s="8">
        <f t="shared" si="155"/>
        <v>1</v>
      </c>
      <c r="T2175" s="8">
        <f t="shared" si="156"/>
        <v>3</v>
      </c>
    </row>
    <row r="2176" customHeight="1" spans="1:20">
      <c r="A2176" s="4"/>
      <c r="Q2176" s="8">
        <f t="shared" si="153"/>
        <v>1</v>
      </c>
      <c r="R2176" s="8">
        <f t="shared" si="154"/>
        <v>1</v>
      </c>
      <c r="S2176" s="8">
        <f t="shared" si="155"/>
        <v>1</v>
      </c>
      <c r="T2176" s="8">
        <f t="shared" si="156"/>
        <v>3</v>
      </c>
    </row>
    <row r="2177" customHeight="1" spans="1:20">
      <c r="A2177" s="4"/>
      <c r="Q2177" s="8">
        <f t="shared" si="153"/>
        <v>1</v>
      </c>
      <c r="R2177" s="8">
        <f t="shared" si="154"/>
        <v>1</v>
      </c>
      <c r="S2177" s="8">
        <f t="shared" si="155"/>
        <v>1</v>
      </c>
      <c r="T2177" s="8">
        <f t="shared" si="156"/>
        <v>3</v>
      </c>
    </row>
    <row r="2178" customHeight="1" spans="1:20">
      <c r="A2178" s="4"/>
      <c r="Q2178" s="8">
        <f t="shared" si="153"/>
        <v>1</v>
      </c>
      <c r="R2178" s="8">
        <f t="shared" si="154"/>
        <v>1</v>
      </c>
      <c r="S2178" s="8">
        <f t="shared" si="155"/>
        <v>1</v>
      </c>
      <c r="T2178" s="8">
        <f t="shared" si="156"/>
        <v>3</v>
      </c>
    </row>
    <row r="2179" customHeight="1" spans="1:20">
      <c r="A2179" s="4"/>
      <c r="Q2179" s="8">
        <f t="shared" ref="Q2179:Q2242" si="157">IF(K2179="No comment",0,1)</f>
        <v>1</v>
      </c>
      <c r="R2179" s="8">
        <f t="shared" ref="R2179:R2242" si="158">IF(L2179="No comment",0,1)</f>
        <v>1</v>
      </c>
      <c r="S2179" s="8">
        <f t="shared" ref="S2179:S2242" si="159">IF(M2179="No comment",0,1)</f>
        <v>1</v>
      </c>
      <c r="T2179" s="8">
        <f t="shared" ref="T2179:T2242" si="160">SUM(N2179:S2179)</f>
        <v>3</v>
      </c>
    </row>
    <row r="2180" customHeight="1" spans="1:20">
      <c r="A2180" s="4"/>
      <c r="Q2180" s="8">
        <f t="shared" si="157"/>
        <v>1</v>
      </c>
      <c r="R2180" s="8">
        <f t="shared" si="158"/>
        <v>1</v>
      </c>
      <c r="S2180" s="8">
        <f t="shared" si="159"/>
        <v>1</v>
      </c>
      <c r="T2180" s="8">
        <f t="shared" si="160"/>
        <v>3</v>
      </c>
    </row>
    <row r="2181" customHeight="1" spans="1:20">
      <c r="A2181" s="4"/>
      <c r="Q2181" s="8">
        <f t="shared" si="157"/>
        <v>1</v>
      </c>
      <c r="R2181" s="8">
        <f t="shared" si="158"/>
        <v>1</v>
      </c>
      <c r="S2181" s="8">
        <f t="shared" si="159"/>
        <v>1</v>
      </c>
      <c r="T2181" s="8">
        <f t="shared" si="160"/>
        <v>3</v>
      </c>
    </row>
    <row r="2182" customHeight="1" spans="1:20">
      <c r="A2182" s="4"/>
      <c r="Q2182" s="8">
        <f t="shared" si="157"/>
        <v>1</v>
      </c>
      <c r="R2182" s="8">
        <f t="shared" si="158"/>
        <v>1</v>
      </c>
      <c r="S2182" s="8">
        <f t="shared" si="159"/>
        <v>1</v>
      </c>
      <c r="T2182" s="8">
        <f t="shared" si="160"/>
        <v>3</v>
      </c>
    </row>
    <row r="2183" customHeight="1" spans="1:20">
      <c r="A2183" s="4"/>
      <c r="Q2183" s="8">
        <f t="shared" si="157"/>
        <v>1</v>
      </c>
      <c r="R2183" s="8">
        <f t="shared" si="158"/>
        <v>1</v>
      </c>
      <c r="S2183" s="8">
        <f t="shared" si="159"/>
        <v>1</v>
      </c>
      <c r="T2183" s="8">
        <f t="shared" si="160"/>
        <v>3</v>
      </c>
    </row>
    <row r="2184" customHeight="1" spans="1:20">
      <c r="A2184" s="4"/>
      <c r="Q2184" s="8">
        <f t="shared" si="157"/>
        <v>1</v>
      </c>
      <c r="R2184" s="8">
        <f t="shared" si="158"/>
        <v>1</v>
      </c>
      <c r="S2184" s="8">
        <f t="shared" si="159"/>
        <v>1</v>
      </c>
      <c r="T2184" s="8">
        <f t="shared" si="160"/>
        <v>3</v>
      </c>
    </row>
    <row r="2185" customHeight="1" spans="1:20">
      <c r="A2185" s="4"/>
      <c r="Q2185" s="8">
        <f t="shared" si="157"/>
        <v>1</v>
      </c>
      <c r="R2185" s="8">
        <f t="shared" si="158"/>
        <v>1</v>
      </c>
      <c r="S2185" s="8">
        <f t="shared" si="159"/>
        <v>1</v>
      </c>
      <c r="T2185" s="8">
        <f t="shared" si="160"/>
        <v>3</v>
      </c>
    </row>
    <row r="2186" customHeight="1" spans="1:20">
      <c r="A2186" s="4"/>
      <c r="Q2186" s="8">
        <f t="shared" si="157"/>
        <v>1</v>
      </c>
      <c r="R2186" s="8">
        <f t="shared" si="158"/>
        <v>1</v>
      </c>
      <c r="S2186" s="8">
        <f t="shared" si="159"/>
        <v>1</v>
      </c>
      <c r="T2186" s="8">
        <f t="shared" si="160"/>
        <v>3</v>
      </c>
    </row>
    <row r="2187" customHeight="1" spans="1:20">
      <c r="A2187" s="4"/>
      <c r="Q2187" s="8">
        <f t="shared" si="157"/>
        <v>1</v>
      </c>
      <c r="R2187" s="8">
        <f t="shared" si="158"/>
        <v>1</v>
      </c>
      <c r="S2187" s="8">
        <f t="shared" si="159"/>
        <v>1</v>
      </c>
      <c r="T2187" s="8">
        <f t="shared" si="160"/>
        <v>3</v>
      </c>
    </row>
    <row r="2188" customHeight="1" spans="1:20">
      <c r="A2188" s="4"/>
      <c r="Q2188" s="8">
        <f t="shared" si="157"/>
        <v>1</v>
      </c>
      <c r="R2188" s="8">
        <f t="shared" si="158"/>
        <v>1</v>
      </c>
      <c r="S2188" s="8">
        <f t="shared" si="159"/>
        <v>1</v>
      </c>
      <c r="T2188" s="8">
        <f t="shared" si="160"/>
        <v>3</v>
      </c>
    </row>
    <row r="2189" customHeight="1" spans="1:20">
      <c r="A2189" s="4"/>
      <c r="Q2189" s="8">
        <f t="shared" si="157"/>
        <v>1</v>
      </c>
      <c r="R2189" s="8">
        <f t="shared" si="158"/>
        <v>1</v>
      </c>
      <c r="S2189" s="8">
        <f t="shared" si="159"/>
        <v>1</v>
      </c>
      <c r="T2189" s="8">
        <f t="shared" si="160"/>
        <v>3</v>
      </c>
    </row>
    <row r="2190" customHeight="1" spans="1:20">
      <c r="A2190" s="4"/>
      <c r="Q2190" s="8">
        <f t="shared" si="157"/>
        <v>1</v>
      </c>
      <c r="R2190" s="8">
        <f t="shared" si="158"/>
        <v>1</v>
      </c>
      <c r="S2190" s="8">
        <f t="shared" si="159"/>
        <v>1</v>
      </c>
      <c r="T2190" s="8">
        <f t="shared" si="160"/>
        <v>3</v>
      </c>
    </row>
    <row r="2191" customHeight="1" spans="1:20">
      <c r="A2191" s="4"/>
      <c r="Q2191" s="8">
        <f t="shared" si="157"/>
        <v>1</v>
      </c>
      <c r="R2191" s="8">
        <f t="shared" si="158"/>
        <v>1</v>
      </c>
      <c r="S2191" s="8">
        <f t="shared" si="159"/>
        <v>1</v>
      </c>
      <c r="T2191" s="8">
        <f t="shared" si="160"/>
        <v>3</v>
      </c>
    </row>
    <row r="2192" customHeight="1" spans="1:20">
      <c r="A2192" s="4"/>
      <c r="Q2192" s="8">
        <f t="shared" si="157"/>
        <v>1</v>
      </c>
      <c r="R2192" s="8">
        <f t="shared" si="158"/>
        <v>1</v>
      </c>
      <c r="S2192" s="8">
        <f t="shared" si="159"/>
        <v>1</v>
      </c>
      <c r="T2192" s="8">
        <f t="shared" si="160"/>
        <v>3</v>
      </c>
    </row>
    <row r="2193" customHeight="1" spans="1:20">
      <c r="A2193" s="4"/>
      <c r="Q2193" s="8">
        <f t="shared" si="157"/>
        <v>1</v>
      </c>
      <c r="R2193" s="8">
        <f t="shared" si="158"/>
        <v>1</v>
      </c>
      <c r="S2193" s="8">
        <f t="shared" si="159"/>
        <v>1</v>
      </c>
      <c r="T2193" s="8">
        <f t="shared" si="160"/>
        <v>3</v>
      </c>
    </row>
    <row r="2194" customHeight="1" spans="1:20">
      <c r="A2194" s="4"/>
      <c r="Q2194" s="8">
        <f t="shared" si="157"/>
        <v>1</v>
      </c>
      <c r="R2194" s="8">
        <f t="shared" si="158"/>
        <v>1</v>
      </c>
      <c r="S2194" s="8">
        <f t="shared" si="159"/>
        <v>1</v>
      </c>
      <c r="T2194" s="8">
        <f t="shared" si="160"/>
        <v>3</v>
      </c>
    </row>
    <row r="2195" customHeight="1" spans="1:20">
      <c r="A2195" s="4"/>
      <c r="Q2195" s="8">
        <f t="shared" si="157"/>
        <v>1</v>
      </c>
      <c r="R2195" s="8">
        <f t="shared" si="158"/>
        <v>1</v>
      </c>
      <c r="S2195" s="8">
        <f t="shared" si="159"/>
        <v>1</v>
      </c>
      <c r="T2195" s="8">
        <f t="shared" si="160"/>
        <v>3</v>
      </c>
    </row>
    <row r="2196" customHeight="1" spans="1:20">
      <c r="A2196" s="4"/>
      <c r="Q2196" s="8">
        <f t="shared" si="157"/>
        <v>1</v>
      </c>
      <c r="R2196" s="8">
        <f t="shared" si="158"/>
        <v>1</v>
      </c>
      <c r="S2196" s="8">
        <f t="shared" si="159"/>
        <v>1</v>
      </c>
      <c r="T2196" s="8">
        <f t="shared" si="160"/>
        <v>3</v>
      </c>
    </row>
    <row r="2197" customHeight="1" spans="1:20">
      <c r="A2197" s="4"/>
      <c r="Q2197" s="8">
        <f t="shared" si="157"/>
        <v>1</v>
      </c>
      <c r="R2197" s="8">
        <f t="shared" si="158"/>
        <v>1</v>
      </c>
      <c r="S2197" s="8">
        <f t="shared" si="159"/>
        <v>1</v>
      </c>
      <c r="T2197" s="8">
        <f t="shared" si="160"/>
        <v>3</v>
      </c>
    </row>
    <row r="2198" customHeight="1" spans="1:20">
      <c r="A2198" s="4"/>
      <c r="Q2198" s="8">
        <f t="shared" si="157"/>
        <v>1</v>
      </c>
      <c r="R2198" s="8">
        <f t="shared" si="158"/>
        <v>1</v>
      </c>
      <c r="S2198" s="8">
        <f t="shared" si="159"/>
        <v>1</v>
      </c>
      <c r="T2198" s="8">
        <f t="shared" si="160"/>
        <v>3</v>
      </c>
    </row>
    <row r="2199" customHeight="1" spans="1:20">
      <c r="A2199" s="4"/>
      <c r="Q2199" s="8">
        <f t="shared" si="157"/>
        <v>1</v>
      </c>
      <c r="R2199" s="8">
        <f t="shared" si="158"/>
        <v>1</v>
      </c>
      <c r="S2199" s="8">
        <f t="shared" si="159"/>
        <v>1</v>
      </c>
      <c r="T2199" s="8">
        <f t="shared" si="160"/>
        <v>3</v>
      </c>
    </row>
    <row r="2200" customHeight="1" spans="1:20">
      <c r="A2200" s="4"/>
      <c r="Q2200" s="8">
        <f t="shared" si="157"/>
        <v>1</v>
      </c>
      <c r="R2200" s="8">
        <f t="shared" si="158"/>
        <v>1</v>
      </c>
      <c r="S2200" s="8">
        <f t="shared" si="159"/>
        <v>1</v>
      </c>
      <c r="T2200" s="8">
        <f t="shared" si="160"/>
        <v>3</v>
      </c>
    </row>
    <row r="2201" customHeight="1" spans="1:20">
      <c r="A2201" s="4"/>
      <c r="Q2201" s="8">
        <f t="shared" si="157"/>
        <v>1</v>
      </c>
      <c r="R2201" s="8">
        <f t="shared" si="158"/>
        <v>1</v>
      </c>
      <c r="S2201" s="8">
        <f t="shared" si="159"/>
        <v>1</v>
      </c>
      <c r="T2201" s="8">
        <f t="shared" si="160"/>
        <v>3</v>
      </c>
    </row>
    <row r="2202" customHeight="1" spans="1:20">
      <c r="A2202" s="4"/>
      <c r="Q2202" s="8">
        <f t="shared" si="157"/>
        <v>1</v>
      </c>
      <c r="R2202" s="8">
        <f t="shared" si="158"/>
        <v>1</v>
      </c>
      <c r="S2202" s="8">
        <f t="shared" si="159"/>
        <v>1</v>
      </c>
      <c r="T2202" s="8">
        <f t="shared" si="160"/>
        <v>3</v>
      </c>
    </row>
    <row r="2203" customHeight="1" spans="1:20">
      <c r="A2203" s="4"/>
      <c r="Q2203" s="8">
        <f t="shared" si="157"/>
        <v>1</v>
      </c>
      <c r="R2203" s="8">
        <f t="shared" si="158"/>
        <v>1</v>
      </c>
      <c r="S2203" s="8">
        <f t="shared" si="159"/>
        <v>1</v>
      </c>
      <c r="T2203" s="8">
        <f t="shared" si="160"/>
        <v>3</v>
      </c>
    </row>
    <row r="2204" customHeight="1" spans="1:20">
      <c r="A2204" s="4"/>
      <c r="Q2204" s="8">
        <f t="shared" si="157"/>
        <v>1</v>
      </c>
      <c r="R2204" s="8">
        <f t="shared" si="158"/>
        <v>1</v>
      </c>
      <c r="S2204" s="8">
        <f t="shared" si="159"/>
        <v>1</v>
      </c>
      <c r="T2204" s="8">
        <f t="shared" si="160"/>
        <v>3</v>
      </c>
    </row>
    <row r="2205" customHeight="1" spans="1:20">
      <c r="A2205" s="4"/>
      <c r="Q2205" s="8">
        <f t="shared" si="157"/>
        <v>1</v>
      </c>
      <c r="R2205" s="8">
        <f t="shared" si="158"/>
        <v>1</v>
      </c>
      <c r="S2205" s="8">
        <f t="shared" si="159"/>
        <v>1</v>
      </c>
      <c r="T2205" s="8">
        <f t="shared" si="160"/>
        <v>3</v>
      </c>
    </row>
    <row r="2206" customHeight="1" spans="1:20">
      <c r="A2206" s="4"/>
      <c r="Q2206" s="8">
        <f t="shared" si="157"/>
        <v>1</v>
      </c>
      <c r="R2206" s="8">
        <f t="shared" si="158"/>
        <v>1</v>
      </c>
      <c r="S2206" s="8">
        <f t="shared" si="159"/>
        <v>1</v>
      </c>
      <c r="T2206" s="8">
        <f t="shared" si="160"/>
        <v>3</v>
      </c>
    </row>
    <row r="2207" customHeight="1" spans="1:20">
      <c r="A2207" s="4"/>
      <c r="Q2207" s="8">
        <f t="shared" si="157"/>
        <v>1</v>
      </c>
      <c r="R2207" s="8">
        <f t="shared" si="158"/>
        <v>1</v>
      </c>
      <c r="S2207" s="8">
        <f t="shared" si="159"/>
        <v>1</v>
      </c>
      <c r="T2207" s="8">
        <f t="shared" si="160"/>
        <v>3</v>
      </c>
    </row>
    <row r="2208" customHeight="1" spans="1:20">
      <c r="A2208" s="4"/>
      <c r="Q2208" s="8">
        <f t="shared" si="157"/>
        <v>1</v>
      </c>
      <c r="R2208" s="8">
        <f t="shared" si="158"/>
        <v>1</v>
      </c>
      <c r="S2208" s="8">
        <f t="shared" si="159"/>
        <v>1</v>
      </c>
      <c r="T2208" s="8">
        <f t="shared" si="160"/>
        <v>3</v>
      </c>
    </row>
    <row r="2209" customHeight="1" spans="1:20">
      <c r="A2209" s="4"/>
      <c r="Q2209" s="8">
        <f t="shared" si="157"/>
        <v>1</v>
      </c>
      <c r="R2209" s="8">
        <f t="shared" si="158"/>
        <v>1</v>
      </c>
      <c r="S2209" s="8">
        <f t="shared" si="159"/>
        <v>1</v>
      </c>
      <c r="T2209" s="8">
        <f t="shared" si="160"/>
        <v>3</v>
      </c>
    </row>
    <row r="2210" customHeight="1" spans="1:20">
      <c r="A2210" s="4"/>
      <c r="Q2210" s="8">
        <f t="shared" si="157"/>
        <v>1</v>
      </c>
      <c r="R2210" s="8">
        <f t="shared" si="158"/>
        <v>1</v>
      </c>
      <c r="S2210" s="8">
        <f t="shared" si="159"/>
        <v>1</v>
      </c>
      <c r="T2210" s="8">
        <f t="shared" si="160"/>
        <v>3</v>
      </c>
    </row>
    <row r="2211" customHeight="1" spans="1:20">
      <c r="A2211" s="4"/>
      <c r="Q2211" s="8">
        <f t="shared" si="157"/>
        <v>1</v>
      </c>
      <c r="R2211" s="8">
        <f t="shared" si="158"/>
        <v>1</v>
      </c>
      <c r="S2211" s="8">
        <f t="shared" si="159"/>
        <v>1</v>
      </c>
      <c r="T2211" s="8">
        <f t="shared" si="160"/>
        <v>3</v>
      </c>
    </row>
    <row r="2212" customHeight="1" spans="1:20">
      <c r="A2212" s="4"/>
      <c r="Q2212" s="8">
        <f t="shared" si="157"/>
        <v>1</v>
      </c>
      <c r="R2212" s="8">
        <f t="shared" si="158"/>
        <v>1</v>
      </c>
      <c r="S2212" s="8">
        <f t="shared" si="159"/>
        <v>1</v>
      </c>
      <c r="T2212" s="8">
        <f t="shared" si="160"/>
        <v>3</v>
      </c>
    </row>
    <row r="2213" customHeight="1" spans="1:20">
      <c r="A2213" s="4"/>
      <c r="Q2213" s="8">
        <f t="shared" si="157"/>
        <v>1</v>
      </c>
      <c r="R2213" s="8">
        <f t="shared" si="158"/>
        <v>1</v>
      </c>
      <c r="S2213" s="8">
        <f t="shared" si="159"/>
        <v>1</v>
      </c>
      <c r="T2213" s="8">
        <f t="shared" si="160"/>
        <v>3</v>
      </c>
    </row>
    <row r="2214" customHeight="1" spans="1:20">
      <c r="A2214" s="4"/>
      <c r="Q2214" s="8">
        <f t="shared" si="157"/>
        <v>1</v>
      </c>
      <c r="R2214" s="8">
        <f t="shared" si="158"/>
        <v>1</v>
      </c>
      <c r="S2214" s="8">
        <f t="shared" si="159"/>
        <v>1</v>
      </c>
      <c r="T2214" s="8">
        <f t="shared" si="160"/>
        <v>3</v>
      </c>
    </row>
    <row r="2215" customHeight="1" spans="1:20">
      <c r="A2215" s="4"/>
      <c r="Q2215" s="8">
        <f t="shared" si="157"/>
        <v>1</v>
      </c>
      <c r="R2215" s="8">
        <f t="shared" si="158"/>
        <v>1</v>
      </c>
      <c r="S2215" s="8">
        <f t="shared" si="159"/>
        <v>1</v>
      </c>
      <c r="T2215" s="8">
        <f t="shared" si="160"/>
        <v>3</v>
      </c>
    </row>
    <row r="2216" customHeight="1" spans="1:20">
      <c r="A2216" s="4"/>
      <c r="Q2216" s="8">
        <f t="shared" si="157"/>
        <v>1</v>
      </c>
      <c r="R2216" s="8">
        <f t="shared" si="158"/>
        <v>1</v>
      </c>
      <c r="S2216" s="8">
        <f t="shared" si="159"/>
        <v>1</v>
      </c>
      <c r="T2216" s="8">
        <f t="shared" si="160"/>
        <v>3</v>
      </c>
    </row>
    <row r="2217" customHeight="1" spans="1:20">
      <c r="A2217" s="4"/>
      <c r="Q2217" s="8">
        <f t="shared" si="157"/>
        <v>1</v>
      </c>
      <c r="R2217" s="8">
        <f t="shared" si="158"/>
        <v>1</v>
      </c>
      <c r="S2217" s="8">
        <f t="shared" si="159"/>
        <v>1</v>
      </c>
      <c r="T2217" s="8">
        <f t="shared" si="160"/>
        <v>3</v>
      </c>
    </row>
    <row r="2218" customHeight="1" spans="1:20">
      <c r="A2218" s="4"/>
      <c r="Q2218" s="8">
        <f t="shared" si="157"/>
        <v>1</v>
      </c>
      <c r="R2218" s="8">
        <f t="shared" si="158"/>
        <v>1</v>
      </c>
      <c r="S2218" s="8">
        <f t="shared" si="159"/>
        <v>1</v>
      </c>
      <c r="T2218" s="8">
        <f t="shared" si="160"/>
        <v>3</v>
      </c>
    </row>
    <row r="2219" customHeight="1" spans="1:20">
      <c r="A2219" s="4"/>
      <c r="Q2219" s="8">
        <f t="shared" si="157"/>
        <v>1</v>
      </c>
      <c r="R2219" s="8">
        <f t="shared" si="158"/>
        <v>1</v>
      </c>
      <c r="S2219" s="8">
        <f t="shared" si="159"/>
        <v>1</v>
      </c>
      <c r="T2219" s="8">
        <f t="shared" si="160"/>
        <v>3</v>
      </c>
    </row>
    <row r="2220" customHeight="1" spans="1:20">
      <c r="A2220" s="4"/>
      <c r="Q2220" s="8">
        <f t="shared" si="157"/>
        <v>1</v>
      </c>
      <c r="R2220" s="8">
        <f t="shared" si="158"/>
        <v>1</v>
      </c>
      <c r="S2220" s="8">
        <f t="shared" si="159"/>
        <v>1</v>
      </c>
      <c r="T2220" s="8">
        <f t="shared" si="160"/>
        <v>3</v>
      </c>
    </row>
    <row r="2221" customHeight="1" spans="1:20">
      <c r="A2221" s="4"/>
      <c r="Q2221" s="8">
        <f t="shared" si="157"/>
        <v>1</v>
      </c>
      <c r="R2221" s="8">
        <f t="shared" si="158"/>
        <v>1</v>
      </c>
      <c r="S2221" s="8">
        <f t="shared" si="159"/>
        <v>1</v>
      </c>
      <c r="T2221" s="8">
        <f t="shared" si="160"/>
        <v>3</v>
      </c>
    </row>
    <row r="2222" customHeight="1" spans="1:20">
      <c r="A2222" s="4"/>
      <c r="Q2222" s="8">
        <f t="shared" si="157"/>
        <v>1</v>
      </c>
      <c r="R2222" s="8">
        <f t="shared" si="158"/>
        <v>1</v>
      </c>
      <c r="S2222" s="8">
        <f t="shared" si="159"/>
        <v>1</v>
      </c>
      <c r="T2222" s="8">
        <f t="shared" si="160"/>
        <v>3</v>
      </c>
    </row>
    <row r="2223" customHeight="1" spans="1:20">
      <c r="A2223" s="4"/>
      <c r="Q2223" s="8">
        <f t="shared" si="157"/>
        <v>1</v>
      </c>
      <c r="R2223" s="8">
        <f t="shared" si="158"/>
        <v>1</v>
      </c>
      <c r="S2223" s="8">
        <f t="shared" si="159"/>
        <v>1</v>
      </c>
      <c r="T2223" s="8">
        <f t="shared" si="160"/>
        <v>3</v>
      </c>
    </row>
    <row r="2224" customHeight="1" spans="1:20">
      <c r="A2224" s="4"/>
      <c r="Q2224" s="8">
        <f t="shared" si="157"/>
        <v>1</v>
      </c>
      <c r="R2224" s="8">
        <f t="shared" si="158"/>
        <v>1</v>
      </c>
      <c r="S2224" s="8">
        <f t="shared" si="159"/>
        <v>1</v>
      </c>
      <c r="T2224" s="8">
        <f t="shared" si="160"/>
        <v>3</v>
      </c>
    </row>
    <row r="2225" customHeight="1" spans="1:20">
      <c r="A2225" s="4"/>
      <c r="Q2225" s="8">
        <f t="shared" si="157"/>
        <v>1</v>
      </c>
      <c r="R2225" s="8">
        <f t="shared" si="158"/>
        <v>1</v>
      </c>
      <c r="S2225" s="8">
        <f t="shared" si="159"/>
        <v>1</v>
      </c>
      <c r="T2225" s="8">
        <f t="shared" si="160"/>
        <v>3</v>
      </c>
    </row>
    <row r="2226" customHeight="1" spans="1:20">
      <c r="A2226" s="4"/>
      <c r="Q2226" s="8">
        <f t="shared" si="157"/>
        <v>1</v>
      </c>
      <c r="R2226" s="8">
        <f t="shared" si="158"/>
        <v>1</v>
      </c>
      <c r="S2226" s="8">
        <f t="shared" si="159"/>
        <v>1</v>
      </c>
      <c r="T2226" s="8">
        <f t="shared" si="160"/>
        <v>3</v>
      </c>
    </row>
    <row r="2227" customHeight="1" spans="1:20">
      <c r="A2227" s="4"/>
      <c r="Q2227" s="8">
        <f t="shared" si="157"/>
        <v>1</v>
      </c>
      <c r="R2227" s="8">
        <f t="shared" si="158"/>
        <v>1</v>
      </c>
      <c r="S2227" s="8">
        <f t="shared" si="159"/>
        <v>1</v>
      </c>
      <c r="T2227" s="8">
        <f t="shared" si="160"/>
        <v>3</v>
      </c>
    </row>
    <row r="2228" customHeight="1" spans="1:20">
      <c r="A2228" s="4"/>
      <c r="Q2228" s="8">
        <f t="shared" si="157"/>
        <v>1</v>
      </c>
      <c r="R2228" s="8">
        <f t="shared" si="158"/>
        <v>1</v>
      </c>
      <c r="S2228" s="8">
        <f t="shared" si="159"/>
        <v>1</v>
      </c>
      <c r="T2228" s="8">
        <f t="shared" si="160"/>
        <v>3</v>
      </c>
    </row>
    <row r="2229" customHeight="1" spans="1:20">
      <c r="A2229" s="4"/>
      <c r="Q2229" s="8">
        <f t="shared" si="157"/>
        <v>1</v>
      </c>
      <c r="R2229" s="8">
        <f t="shared" si="158"/>
        <v>1</v>
      </c>
      <c r="S2229" s="8">
        <f t="shared" si="159"/>
        <v>1</v>
      </c>
      <c r="T2229" s="8">
        <f t="shared" si="160"/>
        <v>3</v>
      </c>
    </row>
    <row r="2230" customHeight="1" spans="1:20">
      <c r="A2230" s="4"/>
      <c r="Q2230" s="8">
        <f t="shared" si="157"/>
        <v>1</v>
      </c>
      <c r="R2230" s="8">
        <f t="shared" si="158"/>
        <v>1</v>
      </c>
      <c r="S2230" s="8">
        <f t="shared" si="159"/>
        <v>1</v>
      </c>
      <c r="T2230" s="8">
        <f t="shared" si="160"/>
        <v>3</v>
      </c>
    </row>
    <row r="2231" customHeight="1" spans="1:20">
      <c r="A2231" s="4"/>
      <c r="Q2231" s="8">
        <f t="shared" si="157"/>
        <v>1</v>
      </c>
      <c r="R2231" s="8">
        <f t="shared" si="158"/>
        <v>1</v>
      </c>
      <c r="S2231" s="8">
        <f t="shared" si="159"/>
        <v>1</v>
      </c>
      <c r="T2231" s="8">
        <f t="shared" si="160"/>
        <v>3</v>
      </c>
    </row>
    <row r="2232" customHeight="1" spans="1:20">
      <c r="A2232" s="4"/>
      <c r="Q2232" s="8">
        <f t="shared" si="157"/>
        <v>1</v>
      </c>
      <c r="R2232" s="8">
        <f t="shared" si="158"/>
        <v>1</v>
      </c>
      <c r="S2232" s="8">
        <f t="shared" si="159"/>
        <v>1</v>
      </c>
      <c r="T2232" s="8">
        <f t="shared" si="160"/>
        <v>3</v>
      </c>
    </row>
    <row r="2233" customHeight="1" spans="1:20">
      <c r="A2233" s="4"/>
      <c r="Q2233" s="8">
        <f t="shared" si="157"/>
        <v>1</v>
      </c>
      <c r="R2233" s="8">
        <f t="shared" si="158"/>
        <v>1</v>
      </c>
      <c r="S2233" s="8">
        <f t="shared" si="159"/>
        <v>1</v>
      </c>
      <c r="T2233" s="8">
        <f t="shared" si="160"/>
        <v>3</v>
      </c>
    </row>
    <row r="2234" customHeight="1" spans="1:20">
      <c r="A2234" s="4"/>
      <c r="Q2234" s="8">
        <f t="shared" si="157"/>
        <v>1</v>
      </c>
      <c r="R2234" s="8">
        <f t="shared" si="158"/>
        <v>1</v>
      </c>
      <c r="S2234" s="8">
        <f t="shared" si="159"/>
        <v>1</v>
      </c>
      <c r="T2234" s="8">
        <f t="shared" si="160"/>
        <v>3</v>
      </c>
    </row>
    <row r="2235" customHeight="1" spans="1:20">
      <c r="A2235" s="4"/>
      <c r="Q2235" s="8">
        <f t="shared" si="157"/>
        <v>1</v>
      </c>
      <c r="R2235" s="8">
        <f t="shared" si="158"/>
        <v>1</v>
      </c>
      <c r="S2235" s="8">
        <f t="shared" si="159"/>
        <v>1</v>
      </c>
      <c r="T2235" s="8">
        <f t="shared" si="160"/>
        <v>3</v>
      </c>
    </row>
    <row r="2236" customHeight="1" spans="1:20">
      <c r="A2236" s="4"/>
      <c r="Q2236" s="8">
        <f t="shared" si="157"/>
        <v>1</v>
      </c>
      <c r="R2236" s="8">
        <f t="shared" si="158"/>
        <v>1</v>
      </c>
      <c r="S2236" s="8">
        <f t="shared" si="159"/>
        <v>1</v>
      </c>
      <c r="T2236" s="8">
        <f t="shared" si="160"/>
        <v>3</v>
      </c>
    </row>
    <row r="2237" customHeight="1" spans="1:20">
      <c r="A2237" s="4"/>
      <c r="Q2237" s="8">
        <f t="shared" si="157"/>
        <v>1</v>
      </c>
      <c r="R2237" s="8">
        <f t="shared" si="158"/>
        <v>1</v>
      </c>
      <c r="S2237" s="8">
        <f t="shared" si="159"/>
        <v>1</v>
      </c>
      <c r="T2237" s="8">
        <f t="shared" si="160"/>
        <v>3</v>
      </c>
    </row>
    <row r="2238" customHeight="1" spans="1:20">
      <c r="A2238" s="4"/>
      <c r="Q2238" s="8">
        <f t="shared" si="157"/>
        <v>1</v>
      </c>
      <c r="R2238" s="8">
        <f t="shared" si="158"/>
        <v>1</v>
      </c>
      <c r="S2238" s="8">
        <f t="shared" si="159"/>
        <v>1</v>
      </c>
      <c r="T2238" s="8">
        <f t="shared" si="160"/>
        <v>3</v>
      </c>
    </row>
    <row r="2239" customHeight="1" spans="1:20">
      <c r="A2239" s="4"/>
      <c r="Q2239" s="8">
        <f t="shared" si="157"/>
        <v>1</v>
      </c>
      <c r="R2239" s="8">
        <f t="shared" si="158"/>
        <v>1</v>
      </c>
      <c r="S2239" s="8">
        <f t="shared" si="159"/>
        <v>1</v>
      </c>
      <c r="T2239" s="8">
        <f t="shared" si="160"/>
        <v>3</v>
      </c>
    </row>
    <row r="2240" customHeight="1" spans="1:20">
      <c r="A2240" s="4"/>
      <c r="Q2240" s="8">
        <f t="shared" si="157"/>
        <v>1</v>
      </c>
      <c r="R2240" s="8">
        <f t="shared" si="158"/>
        <v>1</v>
      </c>
      <c r="S2240" s="8">
        <f t="shared" si="159"/>
        <v>1</v>
      </c>
      <c r="T2240" s="8">
        <f t="shared" si="160"/>
        <v>3</v>
      </c>
    </row>
    <row r="2241" customHeight="1" spans="1:20">
      <c r="A2241" s="4"/>
      <c r="Q2241" s="8">
        <f t="shared" si="157"/>
        <v>1</v>
      </c>
      <c r="R2241" s="8">
        <f t="shared" si="158"/>
        <v>1</v>
      </c>
      <c r="S2241" s="8">
        <f t="shared" si="159"/>
        <v>1</v>
      </c>
      <c r="T2241" s="8">
        <f t="shared" si="160"/>
        <v>3</v>
      </c>
    </row>
    <row r="2242" customHeight="1" spans="1:20">
      <c r="A2242" s="4"/>
      <c r="Q2242" s="8">
        <f t="shared" si="157"/>
        <v>1</v>
      </c>
      <c r="R2242" s="8">
        <f t="shared" si="158"/>
        <v>1</v>
      </c>
      <c r="S2242" s="8">
        <f t="shared" si="159"/>
        <v>1</v>
      </c>
      <c r="T2242" s="8">
        <f t="shared" si="160"/>
        <v>3</v>
      </c>
    </row>
    <row r="2243" customHeight="1" spans="1:20">
      <c r="A2243" s="4"/>
      <c r="Q2243" s="8">
        <f t="shared" ref="Q2243:Q2306" si="161">IF(K2243="No comment",0,1)</f>
        <v>1</v>
      </c>
      <c r="R2243" s="8">
        <f t="shared" ref="R2243:R2306" si="162">IF(L2243="No comment",0,1)</f>
        <v>1</v>
      </c>
      <c r="S2243" s="8">
        <f t="shared" ref="S2243:S2306" si="163">IF(M2243="No comment",0,1)</f>
        <v>1</v>
      </c>
      <c r="T2243" s="8">
        <f t="shared" ref="T2243:T2306" si="164">SUM(N2243:S2243)</f>
        <v>3</v>
      </c>
    </row>
    <row r="2244" customHeight="1" spans="1:20">
      <c r="A2244" s="4"/>
      <c r="Q2244" s="8">
        <f t="shared" si="161"/>
        <v>1</v>
      </c>
      <c r="R2244" s="8">
        <f t="shared" si="162"/>
        <v>1</v>
      </c>
      <c r="S2244" s="8">
        <f t="shared" si="163"/>
        <v>1</v>
      </c>
      <c r="T2244" s="8">
        <f t="shared" si="164"/>
        <v>3</v>
      </c>
    </row>
    <row r="2245" customHeight="1" spans="1:20">
      <c r="A2245" s="4"/>
      <c r="Q2245" s="8">
        <f t="shared" si="161"/>
        <v>1</v>
      </c>
      <c r="R2245" s="8">
        <f t="shared" si="162"/>
        <v>1</v>
      </c>
      <c r="S2245" s="8">
        <f t="shared" si="163"/>
        <v>1</v>
      </c>
      <c r="T2245" s="8">
        <f t="shared" si="164"/>
        <v>3</v>
      </c>
    </row>
    <row r="2246" customHeight="1" spans="1:20">
      <c r="A2246" s="4"/>
      <c r="Q2246" s="8">
        <f t="shared" si="161"/>
        <v>1</v>
      </c>
      <c r="R2246" s="8">
        <f t="shared" si="162"/>
        <v>1</v>
      </c>
      <c r="S2246" s="8">
        <f t="shared" si="163"/>
        <v>1</v>
      </c>
      <c r="T2246" s="8">
        <f t="shared" si="164"/>
        <v>3</v>
      </c>
    </row>
    <row r="2247" customHeight="1" spans="1:20">
      <c r="A2247" s="4"/>
      <c r="Q2247" s="8">
        <f t="shared" si="161"/>
        <v>1</v>
      </c>
      <c r="R2247" s="8">
        <f t="shared" si="162"/>
        <v>1</v>
      </c>
      <c r="S2247" s="8">
        <f t="shared" si="163"/>
        <v>1</v>
      </c>
      <c r="T2247" s="8">
        <f t="shared" si="164"/>
        <v>3</v>
      </c>
    </row>
    <row r="2248" customHeight="1" spans="1:20">
      <c r="A2248" s="4"/>
      <c r="Q2248" s="8">
        <f t="shared" si="161"/>
        <v>1</v>
      </c>
      <c r="R2248" s="8">
        <f t="shared" si="162"/>
        <v>1</v>
      </c>
      <c r="S2248" s="8">
        <f t="shared" si="163"/>
        <v>1</v>
      </c>
      <c r="T2248" s="8">
        <f t="shared" si="164"/>
        <v>3</v>
      </c>
    </row>
    <row r="2249" customHeight="1" spans="1:20">
      <c r="A2249" s="4"/>
      <c r="Q2249" s="8">
        <f t="shared" si="161"/>
        <v>1</v>
      </c>
      <c r="R2249" s="8">
        <f t="shared" si="162"/>
        <v>1</v>
      </c>
      <c r="S2249" s="8">
        <f t="shared" si="163"/>
        <v>1</v>
      </c>
      <c r="T2249" s="8">
        <f t="shared" si="164"/>
        <v>3</v>
      </c>
    </row>
    <row r="2250" customHeight="1" spans="1:20">
      <c r="A2250" s="4"/>
      <c r="Q2250" s="8">
        <f t="shared" si="161"/>
        <v>1</v>
      </c>
      <c r="R2250" s="8">
        <f t="shared" si="162"/>
        <v>1</v>
      </c>
      <c r="S2250" s="8">
        <f t="shared" si="163"/>
        <v>1</v>
      </c>
      <c r="T2250" s="8">
        <f t="shared" si="164"/>
        <v>3</v>
      </c>
    </row>
    <row r="2251" customHeight="1" spans="1:20">
      <c r="A2251" s="4"/>
      <c r="Q2251" s="8">
        <f t="shared" si="161"/>
        <v>1</v>
      </c>
      <c r="R2251" s="8">
        <f t="shared" si="162"/>
        <v>1</v>
      </c>
      <c r="S2251" s="8">
        <f t="shared" si="163"/>
        <v>1</v>
      </c>
      <c r="T2251" s="8">
        <f t="shared" si="164"/>
        <v>3</v>
      </c>
    </row>
    <row r="2252" customHeight="1" spans="1:20">
      <c r="A2252" s="4"/>
      <c r="Q2252" s="8">
        <f t="shared" si="161"/>
        <v>1</v>
      </c>
      <c r="R2252" s="8">
        <f t="shared" si="162"/>
        <v>1</v>
      </c>
      <c r="S2252" s="8">
        <f t="shared" si="163"/>
        <v>1</v>
      </c>
      <c r="T2252" s="8">
        <f t="shared" si="164"/>
        <v>3</v>
      </c>
    </row>
    <row r="2253" customHeight="1" spans="1:20">
      <c r="A2253" s="4"/>
      <c r="Q2253" s="8">
        <f t="shared" si="161"/>
        <v>1</v>
      </c>
      <c r="R2253" s="8">
        <f t="shared" si="162"/>
        <v>1</v>
      </c>
      <c r="S2253" s="8">
        <f t="shared" si="163"/>
        <v>1</v>
      </c>
      <c r="T2253" s="8">
        <f t="shared" si="164"/>
        <v>3</v>
      </c>
    </row>
    <row r="2254" customHeight="1" spans="1:20">
      <c r="A2254" s="4"/>
      <c r="Q2254" s="8">
        <f t="shared" si="161"/>
        <v>1</v>
      </c>
      <c r="R2254" s="8">
        <f t="shared" si="162"/>
        <v>1</v>
      </c>
      <c r="S2254" s="8">
        <f t="shared" si="163"/>
        <v>1</v>
      </c>
      <c r="T2254" s="8">
        <f t="shared" si="164"/>
        <v>3</v>
      </c>
    </row>
    <row r="2255" customHeight="1" spans="1:20">
      <c r="A2255" s="4"/>
      <c r="Q2255" s="8">
        <f t="shared" si="161"/>
        <v>1</v>
      </c>
      <c r="R2255" s="8">
        <f t="shared" si="162"/>
        <v>1</v>
      </c>
      <c r="S2255" s="8">
        <f t="shared" si="163"/>
        <v>1</v>
      </c>
      <c r="T2255" s="8">
        <f t="shared" si="164"/>
        <v>3</v>
      </c>
    </row>
    <row r="2256" customHeight="1" spans="1:20">
      <c r="A2256" s="4"/>
      <c r="Q2256" s="8">
        <f t="shared" si="161"/>
        <v>1</v>
      </c>
      <c r="R2256" s="8">
        <f t="shared" si="162"/>
        <v>1</v>
      </c>
      <c r="S2256" s="8">
        <f t="shared" si="163"/>
        <v>1</v>
      </c>
      <c r="T2256" s="8">
        <f t="shared" si="164"/>
        <v>3</v>
      </c>
    </row>
    <row r="2257" customHeight="1" spans="1:20">
      <c r="A2257" s="4"/>
      <c r="Q2257" s="8">
        <f t="shared" si="161"/>
        <v>1</v>
      </c>
      <c r="R2257" s="8">
        <f t="shared" si="162"/>
        <v>1</v>
      </c>
      <c r="S2257" s="8">
        <f t="shared" si="163"/>
        <v>1</v>
      </c>
      <c r="T2257" s="8">
        <f t="shared" si="164"/>
        <v>3</v>
      </c>
    </row>
    <row r="2258" customHeight="1" spans="1:20">
      <c r="A2258" s="4"/>
      <c r="Q2258" s="8">
        <f t="shared" si="161"/>
        <v>1</v>
      </c>
      <c r="R2258" s="8">
        <f t="shared" si="162"/>
        <v>1</v>
      </c>
      <c r="S2258" s="8">
        <f t="shared" si="163"/>
        <v>1</v>
      </c>
      <c r="T2258" s="8">
        <f t="shared" si="164"/>
        <v>3</v>
      </c>
    </row>
    <row r="2259" customHeight="1" spans="1:20">
      <c r="A2259" s="4"/>
      <c r="Q2259" s="8">
        <f t="shared" si="161"/>
        <v>1</v>
      </c>
      <c r="R2259" s="8">
        <f t="shared" si="162"/>
        <v>1</v>
      </c>
      <c r="S2259" s="8">
        <f t="shared" si="163"/>
        <v>1</v>
      </c>
      <c r="T2259" s="8">
        <f t="shared" si="164"/>
        <v>3</v>
      </c>
    </row>
    <row r="2260" customHeight="1" spans="1:20">
      <c r="A2260" s="4"/>
      <c r="Q2260" s="8">
        <f t="shared" si="161"/>
        <v>1</v>
      </c>
      <c r="R2260" s="8">
        <f t="shared" si="162"/>
        <v>1</v>
      </c>
      <c r="S2260" s="8">
        <f t="shared" si="163"/>
        <v>1</v>
      </c>
      <c r="T2260" s="8">
        <f t="shared" si="164"/>
        <v>3</v>
      </c>
    </row>
    <row r="2261" customHeight="1" spans="1:20">
      <c r="A2261" s="4"/>
      <c r="Q2261" s="8">
        <f t="shared" si="161"/>
        <v>1</v>
      </c>
      <c r="R2261" s="8">
        <f t="shared" si="162"/>
        <v>1</v>
      </c>
      <c r="S2261" s="8">
        <f t="shared" si="163"/>
        <v>1</v>
      </c>
      <c r="T2261" s="8">
        <f t="shared" si="164"/>
        <v>3</v>
      </c>
    </row>
    <row r="2262" customHeight="1" spans="1:20">
      <c r="A2262" s="4"/>
      <c r="Q2262" s="8">
        <f t="shared" si="161"/>
        <v>1</v>
      </c>
      <c r="R2262" s="8">
        <f t="shared" si="162"/>
        <v>1</v>
      </c>
      <c r="S2262" s="8">
        <f t="shared" si="163"/>
        <v>1</v>
      </c>
      <c r="T2262" s="8">
        <f t="shared" si="164"/>
        <v>3</v>
      </c>
    </row>
    <row r="2263" customHeight="1" spans="1:20">
      <c r="A2263" s="4"/>
      <c r="Q2263" s="8">
        <f t="shared" si="161"/>
        <v>1</v>
      </c>
      <c r="R2263" s="8">
        <f t="shared" si="162"/>
        <v>1</v>
      </c>
      <c r="S2263" s="8">
        <f t="shared" si="163"/>
        <v>1</v>
      </c>
      <c r="T2263" s="8">
        <f t="shared" si="164"/>
        <v>3</v>
      </c>
    </row>
    <row r="2264" customHeight="1" spans="1:20">
      <c r="A2264" s="4"/>
      <c r="Q2264" s="8">
        <f t="shared" si="161"/>
        <v>1</v>
      </c>
      <c r="R2264" s="8">
        <f t="shared" si="162"/>
        <v>1</v>
      </c>
      <c r="S2264" s="8">
        <f t="shared" si="163"/>
        <v>1</v>
      </c>
      <c r="T2264" s="8">
        <f t="shared" si="164"/>
        <v>3</v>
      </c>
    </row>
    <row r="2265" customHeight="1" spans="1:20">
      <c r="A2265" s="4"/>
      <c r="Q2265" s="8">
        <f t="shared" si="161"/>
        <v>1</v>
      </c>
      <c r="R2265" s="8">
        <f t="shared" si="162"/>
        <v>1</v>
      </c>
      <c r="S2265" s="8">
        <f t="shared" si="163"/>
        <v>1</v>
      </c>
      <c r="T2265" s="8">
        <f t="shared" si="164"/>
        <v>3</v>
      </c>
    </row>
    <row r="2266" customHeight="1" spans="1:20">
      <c r="A2266" s="4"/>
      <c r="Q2266" s="8">
        <f t="shared" si="161"/>
        <v>1</v>
      </c>
      <c r="R2266" s="8">
        <f t="shared" si="162"/>
        <v>1</v>
      </c>
      <c r="S2266" s="8">
        <f t="shared" si="163"/>
        <v>1</v>
      </c>
      <c r="T2266" s="8">
        <f t="shared" si="164"/>
        <v>3</v>
      </c>
    </row>
    <row r="2267" customHeight="1" spans="1:20">
      <c r="A2267" s="4"/>
      <c r="Q2267" s="8">
        <f t="shared" si="161"/>
        <v>1</v>
      </c>
      <c r="R2267" s="8">
        <f t="shared" si="162"/>
        <v>1</v>
      </c>
      <c r="S2267" s="8">
        <f t="shared" si="163"/>
        <v>1</v>
      </c>
      <c r="T2267" s="8">
        <f t="shared" si="164"/>
        <v>3</v>
      </c>
    </row>
    <row r="2268" customHeight="1" spans="1:20">
      <c r="A2268" s="4"/>
      <c r="Q2268" s="8">
        <f t="shared" si="161"/>
        <v>1</v>
      </c>
      <c r="R2268" s="8">
        <f t="shared" si="162"/>
        <v>1</v>
      </c>
      <c r="S2268" s="8">
        <f t="shared" si="163"/>
        <v>1</v>
      </c>
      <c r="T2268" s="8">
        <f t="shared" si="164"/>
        <v>3</v>
      </c>
    </row>
    <row r="2269" customHeight="1" spans="1:20">
      <c r="A2269" s="4"/>
      <c r="Q2269" s="8">
        <f t="shared" si="161"/>
        <v>1</v>
      </c>
      <c r="R2269" s="8">
        <f t="shared" si="162"/>
        <v>1</v>
      </c>
      <c r="S2269" s="8">
        <f t="shared" si="163"/>
        <v>1</v>
      </c>
      <c r="T2269" s="8">
        <f t="shared" si="164"/>
        <v>3</v>
      </c>
    </row>
    <row r="2270" customHeight="1" spans="1:20">
      <c r="A2270" s="4"/>
      <c r="Q2270" s="8">
        <f t="shared" si="161"/>
        <v>1</v>
      </c>
      <c r="R2270" s="8">
        <f t="shared" si="162"/>
        <v>1</v>
      </c>
      <c r="S2270" s="8">
        <f t="shared" si="163"/>
        <v>1</v>
      </c>
      <c r="T2270" s="8">
        <f t="shared" si="164"/>
        <v>3</v>
      </c>
    </row>
    <row r="2271" customHeight="1" spans="1:20">
      <c r="A2271" s="4"/>
      <c r="Q2271" s="8">
        <f t="shared" si="161"/>
        <v>1</v>
      </c>
      <c r="R2271" s="8">
        <f t="shared" si="162"/>
        <v>1</v>
      </c>
      <c r="S2271" s="8">
        <f t="shared" si="163"/>
        <v>1</v>
      </c>
      <c r="T2271" s="8">
        <f t="shared" si="164"/>
        <v>3</v>
      </c>
    </row>
    <row r="2272" customHeight="1" spans="1:20">
      <c r="A2272" s="4"/>
      <c r="Q2272" s="8">
        <f t="shared" si="161"/>
        <v>1</v>
      </c>
      <c r="R2272" s="8">
        <f t="shared" si="162"/>
        <v>1</v>
      </c>
      <c r="S2272" s="8">
        <f t="shared" si="163"/>
        <v>1</v>
      </c>
      <c r="T2272" s="8">
        <f t="shared" si="164"/>
        <v>3</v>
      </c>
    </row>
    <row r="2273" customHeight="1" spans="1:20">
      <c r="A2273" s="4"/>
      <c r="Q2273" s="8">
        <f t="shared" si="161"/>
        <v>1</v>
      </c>
      <c r="R2273" s="8">
        <f t="shared" si="162"/>
        <v>1</v>
      </c>
      <c r="S2273" s="8">
        <f t="shared" si="163"/>
        <v>1</v>
      </c>
      <c r="T2273" s="8">
        <f t="shared" si="164"/>
        <v>3</v>
      </c>
    </row>
    <row r="2274" customHeight="1" spans="1:20">
      <c r="A2274" s="4"/>
      <c r="Q2274" s="8">
        <f t="shared" si="161"/>
        <v>1</v>
      </c>
      <c r="R2274" s="8">
        <f t="shared" si="162"/>
        <v>1</v>
      </c>
      <c r="S2274" s="8">
        <f t="shared" si="163"/>
        <v>1</v>
      </c>
      <c r="T2274" s="8">
        <f t="shared" si="164"/>
        <v>3</v>
      </c>
    </row>
    <row r="2275" customHeight="1" spans="1:20">
      <c r="A2275" s="4"/>
      <c r="Q2275" s="8">
        <f t="shared" si="161"/>
        <v>1</v>
      </c>
      <c r="R2275" s="8">
        <f t="shared" si="162"/>
        <v>1</v>
      </c>
      <c r="S2275" s="8">
        <f t="shared" si="163"/>
        <v>1</v>
      </c>
      <c r="T2275" s="8">
        <f t="shared" si="164"/>
        <v>3</v>
      </c>
    </row>
    <row r="2276" customHeight="1" spans="1:20">
      <c r="A2276" s="4"/>
      <c r="Q2276" s="8">
        <f t="shared" si="161"/>
        <v>1</v>
      </c>
      <c r="R2276" s="8">
        <f t="shared" si="162"/>
        <v>1</v>
      </c>
      <c r="S2276" s="8">
        <f t="shared" si="163"/>
        <v>1</v>
      </c>
      <c r="T2276" s="8">
        <f t="shared" si="164"/>
        <v>3</v>
      </c>
    </row>
    <row r="2277" customHeight="1" spans="1:20">
      <c r="A2277" s="4"/>
      <c r="Q2277" s="8">
        <f t="shared" si="161"/>
        <v>1</v>
      </c>
      <c r="R2277" s="8">
        <f t="shared" si="162"/>
        <v>1</v>
      </c>
      <c r="S2277" s="8">
        <f t="shared" si="163"/>
        <v>1</v>
      </c>
      <c r="T2277" s="8">
        <f t="shared" si="164"/>
        <v>3</v>
      </c>
    </row>
    <row r="2278" customHeight="1" spans="1:20">
      <c r="A2278" s="4"/>
      <c r="Q2278" s="8">
        <f t="shared" si="161"/>
        <v>1</v>
      </c>
      <c r="R2278" s="8">
        <f t="shared" si="162"/>
        <v>1</v>
      </c>
      <c r="S2278" s="8">
        <f t="shared" si="163"/>
        <v>1</v>
      </c>
      <c r="T2278" s="8">
        <f t="shared" si="164"/>
        <v>3</v>
      </c>
    </row>
    <row r="2279" customHeight="1" spans="1:20">
      <c r="A2279" s="4"/>
      <c r="Q2279" s="8">
        <f t="shared" si="161"/>
        <v>1</v>
      </c>
      <c r="R2279" s="8">
        <f t="shared" si="162"/>
        <v>1</v>
      </c>
      <c r="S2279" s="8">
        <f t="shared" si="163"/>
        <v>1</v>
      </c>
      <c r="T2279" s="8">
        <f t="shared" si="164"/>
        <v>3</v>
      </c>
    </row>
    <row r="2280" customHeight="1" spans="1:20">
      <c r="A2280" s="4"/>
      <c r="Q2280" s="8">
        <f t="shared" si="161"/>
        <v>1</v>
      </c>
      <c r="R2280" s="8">
        <f t="shared" si="162"/>
        <v>1</v>
      </c>
      <c r="S2280" s="8">
        <f t="shared" si="163"/>
        <v>1</v>
      </c>
      <c r="T2280" s="8">
        <f t="shared" si="164"/>
        <v>3</v>
      </c>
    </row>
    <row r="2281" customHeight="1" spans="1:20">
      <c r="A2281" s="4"/>
      <c r="Q2281" s="8">
        <f t="shared" si="161"/>
        <v>1</v>
      </c>
      <c r="R2281" s="8">
        <f t="shared" si="162"/>
        <v>1</v>
      </c>
      <c r="S2281" s="8">
        <f t="shared" si="163"/>
        <v>1</v>
      </c>
      <c r="T2281" s="8">
        <f t="shared" si="164"/>
        <v>3</v>
      </c>
    </row>
    <row r="2282" customHeight="1" spans="1:20">
      <c r="A2282" s="4"/>
      <c r="Q2282" s="8">
        <f t="shared" si="161"/>
        <v>1</v>
      </c>
      <c r="R2282" s="8">
        <f t="shared" si="162"/>
        <v>1</v>
      </c>
      <c r="S2282" s="8">
        <f t="shared" si="163"/>
        <v>1</v>
      </c>
      <c r="T2282" s="8">
        <f t="shared" si="164"/>
        <v>3</v>
      </c>
    </row>
    <row r="2283" customHeight="1" spans="1:20">
      <c r="A2283" s="4"/>
      <c r="Q2283" s="8">
        <f t="shared" si="161"/>
        <v>1</v>
      </c>
      <c r="R2283" s="8">
        <f t="shared" si="162"/>
        <v>1</v>
      </c>
      <c r="S2283" s="8">
        <f t="shared" si="163"/>
        <v>1</v>
      </c>
      <c r="T2283" s="8">
        <f t="shared" si="164"/>
        <v>3</v>
      </c>
    </row>
    <row r="2284" customHeight="1" spans="1:20">
      <c r="A2284" s="4"/>
      <c r="Q2284" s="8">
        <f t="shared" si="161"/>
        <v>1</v>
      </c>
      <c r="R2284" s="8">
        <f t="shared" si="162"/>
        <v>1</v>
      </c>
      <c r="S2284" s="8">
        <f t="shared" si="163"/>
        <v>1</v>
      </c>
      <c r="T2284" s="8">
        <f t="shared" si="164"/>
        <v>3</v>
      </c>
    </row>
    <row r="2285" customHeight="1" spans="1:20">
      <c r="A2285" s="4"/>
      <c r="Q2285" s="8">
        <f t="shared" si="161"/>
        <v>1</v>
      </c>
      <c r="R2285" s="8">
        <f t="shared" si="162"/>
        <v>1</v>
      </c>
      <c r="S2285" s="8">
        <f t="shared" si="163"/>
        <v>1</v>
      </c>
      <c r="T2285" s="8">
        <f t="shared" si="164"/>
        <v>3</v>
      </c>
    </row>
    <row r="2286" customHeight="1" spans="1:20">
      <c r="A2286" s="4"/>
      <c r="Q2286" s="8">
        <f t="shared" si="161"/>
        <v>1</v>
      </c>
      <c r="R2286" s="8">
        <f t="shared" si="162"/>
        <v>1</v>
      </c>
      <c r="S2286" s="8">
        <f t="shared" si="163"/>
        <v>1</v>
      </c>
      <c r="T2286" s="8">
        <f t="shared" si="164"/>
        <v>3</v>
      </c>
    </row>
    <row r="2287" customHeight="1" spans="1:20">
      <c r="A2287" s="4"/>
      <c r="Q2287" s="8">
        <f t="shared" si="161"/>
        <v>1</v>
      </c>
      <c r="R2287" s="8">
        <f t="shared" si="162"/>
        <v>1</v>
      </c>
      <c r="S2287" s="8">
        <f t="shared" si="163"/>
        <v>1</v>
      </c>
      <c r="T2287" s="8">
        <f t="shared" si="164"/>
        <v>3</v>
      </c>
    </row>
    <row r="2288" customHeight="1" spans="1:20">
      <c r="A2288" s="4"/>
      <c r="Q2288" s="8">
        <f t="shared" si="161"/>
        <v>1</v>
      </c>
      <c r="R2288" s="8">
        <f t="shared" si="162"/>
        <v>1</v>
      </c>
      <c r="S2288" s="8">
        <f t="shared" si="163"/>
        <v>1</v>
      </c>
      <c r="T2288" s="8">
        <f t="shared" si="164"/>
        <v>3</v>
      </c>
    </row>
    <row r="2289" customHeight="1" spans="1:20">
      <c r="A2289" s="4"/>
      <c r="Q2289" s="8">
        <f t="shared" si="161"/>
        <v>1</v>
      </c>
      <c r="R2289" s="8">
        <f t="shared" si="162"/>
        <v>1</v>
      </c>
      <c r="S2289" s="8">
        <f t="shared" si="163"/>
        <v>1</v>
      </c>
      <c r="T2289" s="8">
        <f t="shared" si="164"/>
        <v>3</v>
      </c>
    </row>
    <row r="2290" customHeight="1" spans="1:20">
      <c r="A2290" s="4"/>
      <c r="Q2290" s="8">
        <f t="shared" si="161"/>
        <v>1</v>
      </c>
      <c r="R2290" s="8">
        <f t="shared" si="162"/>
        <v>1</v>
      </c>
      <c r="S2290" s="8">
        <f t="shared" si="163"/>
        <v>1</v>
      </c>
      <c r="T2290" s="8">
        <f t="shared" si="164"/>
        <v>3</v>
      </c>
    </row>
    <row r="2291" customHeight="1" spans="1:20">
      <c r="A2291" s="4"/>
      <c r="Q2291" s="8">
        <f t="shared" si="161"/>
        <v>1</v>
      </c>
      <c r="R2291" s="8">
        <f t="shared" si="162"/>
        <v>1</v>
      </c>
      <c r="S2291" s="8">
        <f t="shared" si="163"/>
        <v>1</v>
      </c>
      <c r="T2291" s="8">
        <f t="shared" si="164"/>
        <v>3</v>
      </c>
    </row>
    <row r="2292" customHeight="1" spans="1:20">
      <c r="A2292" s="4"/>
      <c r="Q2292" s="8">
        <f t="shared" si="161"/>
        <v>1</v>
      </c>
      <c r="R2292" s="8">
        <f t="shared" si="162"/>
        <v>1</v>
      </c>
      <c r="S2292" s="8">
        <f t="shared" si="163"/>
        <v>1</v>
      </c>
      <c r="T2292" s="8">
        <f t="shared" si="164"/>
        <v>3</v>
      </c>
    </row>
    <row r="2293" customHeight="1" spans="1:20">
      <c r="A2293" s="4"/>
      <c r="Q2293" s="8">
        <f t="shared" si="161"/>
        <v>1</v>
      </c>
      <c r="R2293" s="8">
        <f t="shared" si="162"/>
        <v>1</v>
      </c>
      <c r="S2293" s="8">
        <f t="shared" si="163"/>
        <v>1</v>
      </c>
      <c r="T2293" s="8">
        <f t="shared" si="164"/>
        <v>3</v>
      </c>
    </row>
    <row r="2294" customHeight="1" spans="1:20">
      <c r="A2294" s="4"/>
      <c r="Q2294" s="8">
        <f t="shared" si="161"/>
        <v>1</v>
      </c>
      <c r="R2294" s="8">
        <f t="shared" si="162"/>
        <v>1</v>
      </c>
      <c r="S2294" s="8">
        <f t="shared" si="163"/>
        <v>1</v>
      </c>
      <c r="T2294" s="8">
        <f t="shared" si="164"/>
        <v>3</v>
      </c>
    </row>
    <row r="2295" customHeight="1" spans="1:20">
      <c r="A2295" s="4"/>
      <c r="Q2295" s="8">
        <f t="shared" si="161"/>
        <v>1</v>
      </c>
      <c r="R2295" s="8">
        <f t="shared" si="162"/>
        <v>1</v>
      </c>
      <c r="S2295" s="8">
        <f t="shared" si="163"/>
        <v>1</v>
      </c>
      <c r="T2295" s="8">
        <f t="shared" si="164"/>
        <v>3</v>
      </c>
    </row>
    <row r="2296" customHeight="1" spans="1:20">
      <c r="A2296" s="4"/>
      <c r="Q2296" s="8">
        <f t="shared" si="161"/>
        <v>1</v>
      </c>
      <c r="R2296" s="8">
        <f t="shared" si="162"/>
        <v>1</v>
      </c>
      <c r="S2296" s="8">
        <f t="shared" si="163"/>
        <v>1</v>
      </c>
      <c r="T2296" s="8">
        <f t="shared" si="164"/>
        <v>3</v>
      </c>
    </row>
    <row r="2297" customHeight="1" spans="1:20">
      <c r="A2297" s="4"/>
      <c r="Q2297" s="8">
        <f t="shared" si="161"/>
        <v>1</v>
      </c>
      <c r="R2297" s="8">
        <f t="shared" si="162"/>
        <v>1</v>
      </c>
      <c r="S2297" s="8">
        <f t="shared" si="163"/>
        <v>1</v>
      </c>
      <c r="T2297" s="8">
        <f t="shared" si="164"/>
        <v>3</v>
      </c>
    </row>
    <row r="2298" customHeight="1" spans="1:20">
      <c r="A2298" s="4"/>
      <c r="Q2298" s="8">
        <f t="shared" si="161"/>
        <v>1</v>
      </c>
      <c r="R2298" s="8">
        <f t="shared" si="162"/>
        <v>1</v>
      </c>
      <c r="S2298" s="8">
        <f t="shared" si="163"/>
        <v>1</v>
      </c>
      <c r="T2298" s="8">
        <f t="shared" si="164"/>
        <v>3</v>
      </c>
    </row>
    <row r="2299" customHeight="1" spans="1:20">
      <c r="A2299" s="4"/>
      <c r="Q2299" s="8">
        <f t="shared" si="161"/>
        <v>1</v>
      </c>
      <c r="R2299" s="8">
        <f t="shared" si="162"/>
        <v>1</v>
      </c>
      <c r="S2299" s="8">
        <f t="shared" si="163"/>
        <v>1</v>
      </c>
      <c r="T2299" s="8">
        <f t="shared" si="164"/>
        <v>3</v>
      </c>
    </row>
    <row r="2300" customHeight="1" spans="1:20">
      <c r="A2300" s="4"/>
      <c r="Q2300" s="8">
        <f t="shared" si="161"/>
        <v>1</v>
      </c>
      <c r="R2300" s="8">
        <f t="shared" si="162"/>
        <v>1</v>
      </c>
      <c r="S2300" s="8">
        <f t="shared" si="163"/>
        <v>1</v>
      </c>
      <c r="T2300" s="8">
        <f t="shared" si="164"/>
        <v>3</v>
      </c>
    </row>
    <row r="2301" customHeight="1" spans="1:20">
      <c r="A2301" s="4"/>
      <c r="Q2301" s="8">
        <f t="shared" si="161"/>
        <v>1</v>
      </c>
      <c r="R2301" s="8">
        <f t="shared" si="162"/>
        <v>1</v>
      </c>
      <c r="S2301" s="8">
        <f t="shared" si="163"/>
        <v>1</v>
      </c>
      <c r="T2301" s="8">
        <f t="shared" si="164"/>
        <v>3</v>
      </c>
    </row>
    <row r="2302" customHeight="1" spans="1:20">
      <c r="A2302" s="4"/>
      <c r="Q2302" s="8">
        <f t="shared" si="161"/>
        <v>1</v>
      </c>
      <c r="R2302" s="8">
        <f t="shared" si="162"/>
        <v>1</v>
      </c>
      <c r="S2302" s="8">
        <f t="shared" si="163"/>
        <v>1</v>
      </c>
      <c r="T2302" s="8">
        <f t="shared" si="164"/>
        <v>3</v>
      </c>
    </row>
    <row r="2303" customHeight="1" spans="1:20">
      <c r="A2303" s="4"/>
      <c r="Q2303" s="8">
        <f t="shared" si="161"/>
        <v>1</v>
      </c>
      <c r="R2303" s="8">
        <f t="shared" si="162"/>
        <v>1</v>
      </c>
      <c r="S2303" s="8">
        <f t="shared" si="163"/>
        <v>1</v>
      </c>
      <c r="T2303" s="8">
        <f t="shared" si="164"/>
        <v>3</v>
      </c>
    </row>
    <row r="2304" customHeight="1" spans="1:20">
      <c r="A2304" s="4"/>
      <c r="Q2304" s="8">
        <f t="shared" si="161"/>
        <v>1</v>
      </c>
      <c r="R2304" s="8">
        <f t="shared" si="162"/>
        <v>1</v>
      </c>
      <c r="S2304" s="8">
        <f t="shared" si="163"/>
        <v>1</v>
      </c>
      <c r="T2304" s="8">
        <f t="shared" si="164"/>
        <v>3</v>
      </c>
    </row>
    <row r="2305" customHeight="1" spans="1:20">
      <c r="A2305" s="4"/>
      <c r="Q2305" s="8">
        <f t="shared" si="161"/>
        <v>1</v>
      </c>
      <c r="R2305" s="8">
        <f t="shared" si="162"/>
        <v>1</v>
      </c>
      <c r="S2305" s="8">
        <f t="shared" si="163"/>
        <v>1</v>
      </c>
      <c r="T2305" s="8">
        <f t="shared" si="164"/>
        <v>3</v>
      </c>
    </row>
    <row r="2306" customHeight="1" spans="1:20">
      <c r="A2306" s="4"/>
      <c r="Q2306" s="8">
        <f t="shared" si="161"/>
        <v>1</v>
      </c>
      <c r="R2306" s="8">
        <f t="shared" si="162"/>
        <v>1</v>
      </c>
      <c r="S2306" s="8">
        <f t="shared" si="163"/>
        <v>1</v>
      </c>
      <c r="T2306" s="8">
        <f t="shared" si="164"/>
        <v>3</v>
      </c>
    </row>
    <row r="2307" customHeight="1" spans="1:20">
      <c r="A2307" s="4"/>
      <c r="Q2307" s="8">
        <f t="shared" ref="Q2307:Q2370" si="165">IF(K2307="No comment",0,1)</f>
        <v>1</v>
      </c>
      <c r="R2307" s="8">
        <f t="shared" ref="R2307:R2370" si="166">IF(L2307="No comment",0,1)</f>
        <v>1</v>
      </c>
      <c r="S2307" s="8">
        <f t="shared" ref="S2307:S2370" si="167">IF(M2307="No comment",0,1)</f>
        <v>1</v>
      </c>
      <c r="T2307" s="8">
        <f t="shared" ref="T2307:T2370" si="168">SUM(N2307:S2307)</f>
        <v>3</v>
      </c>
    </row>
    <row r="2308" customHeight="1" spans="1:20">
      <c r="A2308" s="4"/>
      <c r="Q2308" s="8">
        <f t="shared" si="165"/>
        <v>1</v>
      </c>
      <c r="R2308" s="8">
        <f t="shared" si="166"/>
        <v>1</v>
      </c>
      <c r="S2308" s="8">
        <f t="shared" si="167"/>
        <v>1</v>
      </c>
      <c r="T2308" s="8">
        <f t="shared" si="168"/>
        <v>3</v>
      </c>
    </row>
    <row r="2309" customHeight="1" spans="1:20">
      <c r="A2309" s="4"/>
      <c r="Q2309" s="8">
        <f t="shared" si="165"/>
        <v>1</v>
      </c>
      <c r="R2309" s="8">
        <f t="shared" si="166"/>
        <v>1</v>
      </c>
      <c r="S2309" s="8">
        <f t="shared" si="167"/>
        <v>1</v>
      </c>
      <c r="T2309" s="8">
        <f t="shared" si="168"/>
        <v>3</v>
      </c>
    </row>
    <row r="2310" customHeight="1" spans="1:20">
      <c r="A2310" s="4"/>
      <c r="Q2310" s="8">
        <f t="shared" si="165"/>
        <v>1</v>
      </c>
      <c r="R2310" s="8">
        <f t="shared" si="166"/>
        <v>1</v>
      </c>
      <c r="S2310" s="8">
        <f t="shared" si="167"/>
        <v>1</v>
      </c>
      <c r="T2310" s="8">
        <f t="shared" si="168"/>
        <v>3</v>
      </c>
    </row>
    <row r="2311" customHeight="1" spans="1:20">
      <c r="A2311" s="4"/>
      <c r="Q2311" s="8">
        <f t="shared" si="165"/>
        <v>1</v>
      </c>
      <c r="R2311" s="8">
        <f t="shared" si="166"/>
        <v>1</v>
      </c>
      <c r="S2311" s="8">
        <f t="shared" si="167"/>
        <v>1</v>
      </c>
      <c r="T2311" s="8">
        <f t="shared" si="168"/>
        <v>3</v>
      </c>
    </row>
    <row r="2312" customHeight="1" spans="1:20">
      <c r="A2312" s="4"/>
      <c r="Q2312" s="8">
        <f t="shared" si="165"/>
        <v>1</v>
      </c>
      <c r="R2312" s="8">
        <f t="shared" si="166"/>
        <v>1</v>
      </c>
      <c r="S2312" s="8">
        <f t="shared" si="167"/>
        <v>1</v>
      </c>
      <c r="T2312" s="8">
        <f t="shared" si="168"/>
        <v>3</v>
      </c>
    </row>
    <row r="2313" customHeight="1" spans="1:20">
      <c r="A2313" s="4"/>
      <c r="Q2313" s="8">
        <f t="shared" si="165"/>
        <v>1</v>
      </c>
      <c r="R2313" s="8">
        <f t="shared" si="166"/>
        <v>1</v>
      </c>
      <c r="S2313" s="8">
        <f t="shared" si="167"/>
        <v>1</v>
      </c>
      <c r="T2313" s="8">
        <f t="shared" si="168"/>
        <v>3</v>
      </c>
    </row>
    <row r="2314" customHeight="1" spans="1:20">
      <c r="A2314" s="4"/>
      <c r="Q2314" s="8">
        <f t="shared" si="165"/>
        <v>1</v>
      </c>
      <c r="R2314" s="8">
        <f t="shared" si="166"/>
        <v>1</v>
      </c>
      <c r="S2314" s="8">
        <f t="shared" si="167"/>
        <v>1</v>
      </c>
      <c r="T2314" s="8">
        <f t="shared" si="168"/>
        <v>3</v>
      </c>
    </row>
    <row r="2315" customHeight="1" spans="1:20">
      <c r="A2315" s="4"/>
      <c r="Q2315" s="8">
        <f t="shared" si="165"/>
        <v>1</v>
      </c>
      <c r="R2315" s="8">
        <f t="shared" si="166"/>
        <v>1</v>
      </c>
      <c r="S2315" s="8">
        <f t="shared" si="167"/>
        <v>1</v>
      </c>
      <c r="T2315" s="8">
        <f t="shared" si="168"/>
        <v>3</v>
      </c>
    </row>
    <row r="2316" customHeight="1" spans="1:20">
      <c r="A2316" s="4"/>
      <c r="Q2316" s="8">
        <f t="shared" si="165"/>
        <v>1</v>
      </c>
      <c r="R2316" s="8">
        <f t="shared" si="166"/>
        <v>1</v>
      </c>
      <c r="S2316" s="8">
        <f t="shared" si="167"/>
        <v>1</v>
      </c>
      <c r="T2316" s="8">
        <f t="shared" si="168"/>
        <v>3</v>
      </c>
    </row>
    <row r="2317" customHeight="1" spans="1:20">
      <c r="A2317" s="4"/>
      <c r="Q2317" s="8">
        <f t="shared" si="165"/>
        <v>1</v>
      </c>
      <c r="R2317" s="8">
        <f t="shared" si="166"/>
        <v>1</v>
      </c>
      <c r="S2317" s="8">
        <f t="shared" si="167"/>
        <v>1</v>
      </c>
      <c r="T2317" s="8">
        <f t="shared" si="168"/>
        <v>3</v>
      </c>
    </row>
    <row r="2318" customHeight="1" spans="1:20">
      <c r="A2318" s="4"/>
      <c r="Q2318" s="8">
        <f t="shared" si="165"/>
        <v>1</v>
      </c>
      <c r="R2318" s="8">
        <f t="shared" si="166"/>
        <v>1</v>
      </c>
      <c r="S2318" s="8">
        <f t="shared" si="167"/>
        <v>1</v>
      </c>
      <c r="T2318" s="8">
        <f t="shared" si="168"/>
        <v>3</v>
      </c>
    </row>
    <row r="2319" customHeight="1" spans="1:20">
      <c r="A2319" s="4"/>
      <c r="Q2319" s="8">
        <f t="shared" si="165"/>
        <v>1</v>
      </c>
      <c r="R2319" s="8">
        <f t="shared" si="166"/>
        <v>1</v>
      </c>
      <c r="S2319" s="8">
        <f t="shared" si="167"/>
        <v>1</v>
      </c>
      <c r="T2319" s="8">
        <f t="shared" si="168"/>
        <v>3</v>
      </c>
    </row>
    <row r="2320" customHeight="1" spans="1:20">
      <c r="A2320" s="4"/>
      <c r="Q2320" s="8">
        <f t="shared" si="165"/>
        <v>1</v>
      </c>
      <c r="R2320" s="8">
        <f t="shared" si="166"/>
        <v>1</v>
      </c>
      <c r="S2320" s="8">
        <f t="shared" si="167"/>
        <v>1</v>
      </c>
      <c r="T2320" s="8">
        <f t="shared" si="168"/>
        <v>3</v>
      </c>
    </row>
    <row r="2321" customHeight="1" spans="1:20">
      <c r="A2321" s="4"/>
      <c r="Q2321" s="8">
        <f t="shared" si="165"/>
        <v>1</v>
      </c>
      <c r="R2321" s="8">
        <f t="shared" si="166"/>
        <v>1</v>
      </c>
      <c r="S2321" s="8">
        <f t="shared" si="167"/>
        <v>1</v>
      </c>
      <c r="T2321" s="8">
        <f t="shared" si="168"/>
        <v>3</v>
      </c>
    </row>
    <row r="2322" customHeight="1" spans="1:20">
      <c r="A2322" s="4"/>
      <c r="Q2322" s="8">
        <f t="shared" si="165"/>
        <v>1</v>
      </c>
      <c r="R2322" s="8">
        <f t="shared" si="166"/>
        <v>1</v>
      </c>
      <c r="S2322" s="8">
        <f t="shared" si="167"/>
        <v>1</v>
      </c>
      <c r="T2322" s="8">
        <f t="shared" si="168"/>
        <v>3</v>
      </c>
    </row>
    <row r="2323" customHeight="1" spans="1:20">
      <c r="A2323" s="4"/>
      <c r="Q2323" s="8">
        <f t="shared" si="165"/>
        <v>1</v>
      </c>
      <c r="R2323" s="8">
        <f t="shared" si="166"/>
        <v>1</v>
      </c>
      <c r="S2323" s="8">
        <f t="shared" si="167"/>
        <v>1</v>
      </c>
      <c r="T2323" s="8">
        <f t="shared" si="168"/>
        <v>3</v>
      </c>
    </row>
    <row r="2324" customHeight="1" spans="1:20">
      <c r="A2324" s="4"/>
      <c r="Q2324" s="8">
        <f t="shared" si="165"/>
        <v>1</v>
      </c>
      <c r="R2324" s="8">
        <f t="shared" si="166"/>
        <v>1</v>
      </c>
      <c r="S2324" s="8">
        <f t="shared" si="167"/>
        <v>1</v>
      </c>
      <c r="T2324" s="8">
        <f t="shared" si="168"/>
        <v>3</v>
      </c>
    </row>
    <row r="2325" customHeight="1" spans="1:20">
      <c r="A2325" s="4"/>
      <c r="Q2325" s="8">
        <f t="shared" si="165"/>
        <v>1</v>
      </c>
      <c r="R2325" s="8">
        <f t="shared" si="166"/>
        <v>1</v>
      </c>
      <c r="S2325" s="8">
        <f t="shared" si="167"/>
        <v>1</v>
      </c>
      <c r="T2325" s="8">
        <f t="shared" si="168"/>
        <v>3</v>
      </c>
    </row>
    <row r="2326" customHeight="1" spans="1:20">
      <c r="A2326" s="4"/>
      <c r="Q2326" s="8">
        <f t="shared" si="165"/>
        <v>1</v>
      </c>
      <c r="R2326" s="8">
        <f t="shared" si="166"/>
        <v>1</v>
      </c>
      <c r="S2326" s="8">
        <f t="shared" si="167"/>
        <v>1</v>
      </c>
      <c r="T2326" s="8">
        <f t="shared" si="168"/>
        <v>3</v>
      </c>
    </row>
    <row r="2327" customHeight="1" spans="1:20">
      <c r="A2327" s="4"/>
      <c r="Q2327" s="8">
        <f t="shared" si="165"/>
        <v>1</v>
      </c>
      <c r="R2327" s="8">
        <f t="shared" si="166"/>
        <v>1</v>
      </c>
      <c r="S2327" s="8">
        <f t="shared" si="167"/>
        <v>1</v>
      </c>
      <c r="T2327" s="8">
        <f t="shared" si="168"/>
        <v>3</v>
      </c>
    </row>
    <row r="2328" customHeight="1" spans="1:20">
      <c r="A2328" s="4"/>
      <c r="Q2328" s="8">
        <f t="shared" si="165"/>
        <v>1</v>
      </c>
      <c r="R2328" s="8">
        <f t="shared" si="166"/>
        <v>1</v>
      </c>
      <c r="S2328" s="8">
        <f t="shared" si="167"/>
        <v>1</v>
      </c>
      <c r="T2328" s="8">
        <f t="shared" si="168"/>
        <v>3</v>
      </c>
    </row>
    <row r="2329" customHeight="1" spans="1:20">
      <c r="A2329" s="4"/>
      <c r="Q2329" s="8">
        <f t="shared" si="165"/>
        <v>1</v>
      </c>
      <c r="R2329" s="8">
        <f t="shared" si="166"/>
        <v>1</v>
      </c>
      <c r="S2329" s="8">
        <f t="shared" si="167"/>
        <v>1</v>
      </c>
      <c r="T2329" s="8">
        <f t="shared" si="168"/>
        <v>3</v>
      </c>
    </row>
    <row r="2330" customHeight="1" spans="1:20">
      <c r="A2330" s="4"/>
      <c r="Q2330" s="8">
        <f t="shared" si="165"/>
        <v>1</v>
      </c>
      <c r="R2330" s="8">
        <f t="shared" si="166"/>
        <v>1</v>
      </c>
      <c r="S2330" s="8">
        <f t="shared" si="167"/>
        <v>1</v>
      </c>
      <c r="T2330" s="8">
        <f t="shared" si="168"/>
        <v>3</v>
      </c>
    </row>
    <row r="2331" customHeight="1" spans="1:20">
      <c r="A2331" s="4"/>
      <c r="Q2331" s="8">
        <f t="shared" si="165"/>
        <v>1</v>
      </c>
      <c r="R2331" s="8">
        <f t="shared" si="166"/>
        <v>1</v>
      </c>
      <c r="S2331" s="8">
        <f t="shared" si="167"/>
        <v>1</v>
      </c>
      <c r="T2331" s="8">
        <f t="shared" si="168"/>
        <v>3</v>
      </c>
    </row>
    <row r="2332" customHeight="1" spans="1:20">
      <c r="A2332" s="4"/>
      <c r="Q2332" s="8">
        <f t="shared" si="165"/>
        <v>1</v>
      </c>
      <c r="R2332" s="8">
        <f t="shared" si="166"/>
        <v>1</v>
      </c>
      <c r="S2332" s="8">
        <f t="shared" si="167"/>
        <v>1</v>
      </c>
      <c r="T2332" s="8">
        <f t="shared" si="168"/>
        <v>3</v>
      </c>
    </row>
    <row r="2333" customHeight="1" spans="1:20">
      <c r="A2333" s="4"/>
      <c r="Q2333" s="8">
        <f t="shared" si="165"/>
        <v>1</v>
      </c>
      <c r="R2333" s="8">
        <f t="shared" si="166"/>
        <v>1</v>
      </c>
      <c r="S2333" s="8">
        <f t="shared" si="167"/>
        <v>1</v>
      </c>
      <c r="T2333" s="8">
        <f t="shared" si="168"/>
        <v>3</v>
      </c>
    </row>
    <row r="2334" customHeight="1" spans="1:20">
      <c r="A2334" s="4"/>
      <c r="Q2334" s="8">
        <f t="shared" si="165"/>
        <v>1</v>
      </c>
      <c r="R2334" s="8">
        <f t="shared" si="166"/>
        <v>1</v>
      </c>
      <c r="S2334" s="8">
        <f t="shared" si="167"/>
        <v>1</v>
      </c>
      <c r="T2334" s="8">
        <f t="shared" si="168"/>
        <v>3</v>
      </c>
    </row>
    <row r="2335" customHeight="1" spans="1:20">
      <c r="A2335" s="4"/>
      <c r="Q2335" s="8">
        <f t="shared" si="165"/>
        <v>1</v>
      </c>
      <c r="R2335" s="8">
        <f t="shared" si="166"/>
        <v>1</v>
      </c>
      <c r="S2335" s="8">
        <f t="shared" si="167"/>
        <v>1</v>
      </c>
      <c r="T2335" s="8">
        <f t="shared" si="168"/>
        <v>3</v>
      </c>
    </row>
    <row r="2336" customHeight="1" spans="1:20">
      <c r="A2336" s="4"/>
      <c r="Q2336" s="8">
        <f t="shared" si="165"/>
        <v>1</v>
      </c>
      <c r="R2336" s="8">
        <f t="shared" si="166"/>
        <v>1</v>
      </c>
      <c r="S2336" s="8">
        <f t="shared" si="167"/>
        <v>1</v>
      </c>
      <c r="T2336" s="8">
        <f t="shared" si="168"/>
        <v>3</v>
      </c>
    </row>
    <row r="2337" customHeight="1" spans="1:20">
      <c r="A2337" s="4"/>
      <c r="Q2337" s="8">
        <f t="shared" si="165"/>
        <v>1</v>
      </c>
      <c r="R2337" s="8">
        <f t="shared" si="166"/>
        <v>1</v>
      </c>
      <c r="S2337" s="8">
        <f t="shared" si="167"/>
        <v>1</v>
      </c>
      <c r="T2337" s="8">
        <f t="shared" si="168"/>
        <v>3</v>
      </c>
    </row>
    <row r="2338" customHeight="1" spans="1:20">
      <c r="A2338" s="4"/>
      <c r="Q2338" s="8">
        <f t="shared" si="165"/>
        <v>1</v>
      </c>
      <c r="R2338" s="8">
        <f t="shared" si="166"/>
        <v>1</v>
      </c>
      <c r="S2338" s="8">
        <f t="shared" si="167"/>
        <v>1</v>
      </c>
      <c r="T2338" s="8">
        <f t="shared" si="168"/>
        <v>3</v>
      </c>
    </row>
    <row r="2339" customHeight="1" spans="1:20">
      <c r="A2339" s="4"/>
      <c r="Q2339" s="8">
        <f t="shared" si="165"/>
        <v>1</v>
      </c>
      <c r="R2339" s="8">
        <f t="shared" si="166"/>
        <v>1</v>
      </c>
      <c r="S2339" s="8">
        <f t="shared" si="167"/>
        <v>1</v>
      </c>
      <c r="T2339" s="8">
        <f t="shared" si="168"/>
        <v>3</v>
      </c>
    </row>
    <row r="2340" customHeight="1" spans="1:20">
      <c r="A2340" s="4"/>
      <c r="Q2340" s="8">
        <f t="shared" si="165"/>
        <v>1</v>
      </c>
      <c r="R2340" s="8">
        <f t="shared" si="166"/>
        <v>1</v>
      </c>
      <c r="S2340" s="8">
        <f t="shared" si="167"/>
        <v>1</v>
      </c>
      <c r="T2340" s="8">
        <f t="shared" si="168"/>
        <v>3</v>
      </c>
    </row>
    <row r="2341" customHeight="1" spans="1:20">
      <c r="A2341" s="4"/>
      <c r="Q2341" s="8">
        <f t="shared" si="165"/>
        <v>1</v>
      </c>
      <c r="R2341" s="8">
        <f t="shared" si="166"/>
        <v>1</v>
      </c>
      <c r="S2341" s="8">
        <f t="shared" si="167"/>
        <v>1</v>
      </c>
      <c r="T2341" s="8">
        <f t="shared" si="168"/>
        <v>3</v>
      </c>
    </row>
    <row r="2342" customHeight="1" spans="1:20">
      <c r="A2342" s="4"/>
      <c r="Q2342" s="8">
        <f t="shared" si="165"/>
        <v>1</v>
      </c>
      <c r="R2342" s="8">
        <f t="shared" si="166"/>
        <v>1</v>
      </c>
      <c r="S2342" s="8">
        <f t="shared" si="167"/>
        <v>1</v>
      </c>
      <c r="T2342" s="8">
        <f t="shared" si="168"/>
        <v>3</v>
      </c>
    </row>
    <row r="2343" customHeight="1" spans="1:20">
      <c r="A2343" s="4"/>
      <c r="Q2343" s="8">
        <f t="shared" si="165"/>
        <v>1</v>
      </c>
      <c r="R2343" s="8">
        <f t="shared" si="166"/>
        <v>1</v>
      </c>
      <c r="S2343" s="8">
        <f t="shared" si="167"/>
        <v>1</v>
      </c>
      <c r="T2343" s="8">
        <f t="shared" si="168"/>
        <v>3</v>
      </c>
    </row>
    <row r="2344" customHeight="1" spans="1:20">
      <c r="A2344" s="4"/>
      <c r="Q2344" s="8">
        <f t="shared" si="165"/>
        <v>1</v>
      </c>
      <c r="R2344" s="8">
        <f t="shared" si="166"/>
        <v>1</v>
      </c>
      <c r="S2344" s="8">
        <f t="shared" si="167"/>
        <v>1</v>
      </c>
      <c r="T2344" s="8">
        <f t="shared" si="168"/>
        <v>3</v>
      </c>
    </row>
    <row r="2345" customHeight="1" spans="1:20">
      <c r="A2345" s="4"/>
      <c r="Q2345" s="8">
        <f t="shared" si="165"/>
        <v>1</v>
      </c>
      <c r="R2345" s="8">
        <f t="shared" si="166"/>
        <v>1</v>
      </c>
      <c r="S2345" s="8">
        <f t="shared" si="167"/>
        <v>1</v>
      </c>
      <c r="T2345" s="8">
        <f t="shared" si="168"/>
        <v>3</v>
      </c>
    </row>
    <row r="2346" customHeight="1" spans="1:20">
      <c r="A2346" s="4"/>
      <c r="Q2346" s="8">
        <f t="shared" si="165"/>
        <v>1</v>
      </c>
      <c r="R2346" s="8">
        <f t="shared" si="166"/>
        <v>1</v>
      </c>
      <c r="S2346" s="8">
        <f t="shared" si="167"/>
        <v>1</v>
      </c>
      <c r="T2346" s="8">
        <f t="shared" si="168"/>
        <v>3</v>
      </c>
    </row>
    <row r="2347" customHeight="1" spans="1:20">
      <c r="A2347" s="4"/>
      <c r="Q2347" s="8">
        <f t="shared" si="165"/>
        <v>1</v>
      </c>
      <c r="R2347" s="8">
        <f t="shared" si="166"/>
        <v>1</v>
      </c>
      <c r="S2347" s="8">
        <f t="shared" si="167"/>
        <v>1</v>
      </c>
      <c r="T2347" s="8">
        <f t="shared" si="168"/>
        <v>3</v>
      </c>
    </row>
    <row r="2348" customHeight="1" spans="1:20">
      <c r="A2348" s="4"/>
      <c r="Q2348" s="8">
        <f t="shared" si="165"/>
        <v>1</v>
      </c>
      <c r="R2348" s="8">
        <f t="shared" si="166"/>
        <v>1</v>
      </c>
      <c r="S2348" s="8">
        <f t="shared" si="167"/>
        <v>1</v>
      </c>
      <c r="T2348" s="8">
        <f t="shared" si="168"/>
        <v>3</v>
      </c>
    </row>
    <row r="2349" customHeight="1" spans="1:20">
      <c r="A2349" s="4"/>
      <c r="Q2349" s="8">
        <f t="shared" si="165"/>
        <v>1</v>
      </c>
      <c r="R2349" s="8">
        <f t="shared" si="166"/>
        <v>1</v>
      </c>
      <c r="S2349" s="8">
        <f t="shared" si="167"/>
        <v>1</v>
      </c>
      <c r="T2349" s="8">
        <f t="shared" si="168"/>
        <v>3</v>
      </c>
    </row>
    <row r="2350" customHeight="1" spans="1:20">
      <c r="A2350" s="4"/>
      <c r="Q2350" s="8">
        <f t="shared" si="165"/>
        <v>1</v>
      </c>
      <c r="R2350" s="8">
        <f t="shared" si="166"/>
        <v>1</v>
      </c>
      <c r="S2350" s="8">
        <f t="shared" si="167"/>
        <v>1</v>
      </c>
      <c r="T2350" s="8">
        <f t="shared" si="168"/>
        <v>3</v>
      </c>
    </row>
    <row r="2351" customHeight="1" spans="1:20">
      <c r="A2351" s="4"/>
      <c r="Q2351" s="8">
        <f t="shared" si="165"/>
        <v>1</v>
      </c>
      <c r="R2351" s="8">
        <f t="shared" si="166"/>
        <v>1</v>
      </c>
      <c r="S2351" s="8">
        <f t="shared" si="167"/>
        <v>1</v>
      </c>
      <c r="T2351" s="8">
        <f t="shared" si="168"/>
        <v>3</v>
      </c>
    </row>
    <row r="2352" customHeight="1" spans="1:20">
      <c r="A2352" s="4"/>
      <c r="Q2352" s="8">
        <f t="shared" si="165"/>
        <v>1</v>
      </c>
      <c r="R2352" s="8">
        <f t="shared" si="166"/>
        <v>1</v>
      </c>
      <c r="S2352" s="8">
        <f t="shared" si="167"/>
        <v>1</v>
      </c>
      <c r="T2352" s="8">
        <f t="shared" si="168"/>
        <v>3</v>
      </c>
    </row>
    <row r="2353" customHeight="1" spans="1:20">
      <c r="A2353" s="4"/>
      <c r="Q2353" s="8">
        <f t="shared" si="165"/>
        <v>1</v>
      </c>
      <c r="R2353" s="8">
        <f t="shared" si="166"/>
        <v>1</v>
      </c>
      <c r="S2353" s="8">
        <f t="shared" si="167"/>
        <v>1</v>
      </c>
      <c r="T2353" s="8">
        <f t="shared" si="168"/>
        <v>3</v>
      </c>
    </row>
    <row r="2354" customHeight="1" spans="1:20">
      <c r="A2354" s="4"/>
      <c r="Q2354" s="8">
        <f t="shared" si="165"/>
        <v>1</v>
      </c>
      <c r="R2354" s="8">
        <f t="shared" si="166"/>
        <v>1</v>
      </c>
      <c r="S2354" s="8">
        <f t="shared" si="167"/>
        <v>1</v>
      </c>
      <c r="T2354" s="8">
        <f t="shared" si="168"/>
        <v>3</v>
      </c>
    </row>
    <row r="2355" customHeight="1" spans="1:20">
      <c r="A2355" s="4"/>
      <c r="Q2355" s="8">
        <f t="shared" si="165"/>
        <v>1</v>
      </c>
      <c r="R2355" s="8">
        <f t="shared" si="166"/>
        <v>1</v>
      </c>
      <c r="S2355" s="8">
        <f t="shared" si="167"/>
        <v>1</v>
      </c>
      <c r="T2355" s="8">
        <f t="shared" si="168"/>
        <v>3</v>
      </c>
    </row>
    <row r="2356" customHeight="1" spans="1:20">
      <c r="A2356" s="4"/>
      <c r="Q2356" s="8">
        <f t="shared" si="165"/>
        <v>1</v>
      </c>
      <c r="R2356" s="8">
        <f t="shared" si="166"/>
        <v>1</v>
      </c>
      <c r="S2356" s="8">
        <f t="shared" si="167"/>
        <v>1</v>
      </c>
      <c r="T2356" s="8">
        <f t="shared" si="168"/>
        <v>3</v>
      </c>
    </row>
    <row r="2357" customHeight="1" spans="1:20">
      <c r="A2357" s="4"/>
      <c r="Q2357" s="8">
        <f t="shared" si="165"/>
        <v>1</v>
      </c>
      <c r="R2357" s="8">
        <f t="shared" si="166"/>
        <v>1</v>
      </c>
      <c r="S2357" s="8">
        <f t="shared" si="167"/>
        <v>1</v>
      </c>
      <c r="T2357" s="8">
        <f t="shared" si="168"/>
        <v>3</v>
      </c>
    </row>
    <row r="2358" customHeight="1" spans="1:20">
      <c r="A2358" s="4"/>
      <c r="Q2358" s="8">
        <f t="shared" si="165"/>
        <v>1</v>
      </c>
      <c r="R2358" s="8">
        <f t="shared" si="166"/>
        <v>1</v>
      </c>
      <c r="S2358" s="8">
        <f t="shared" si="167"/>
        <v>1</v>
      </c>
      <c r="T2358" s="8">
        <f t="shared" si="168"/>
        <v>3</v>
      </c>
    </row>
    <row r="2359" customHeight="1" spans="1:20">
      <c r="A2359" s="4"/>
      <c r="Q2359" s="8">
        <f t="shared" si="165"/>
        <v>1</v>
      </c>
      <c r="R2359" s="8">
        <f t="shared" si="166"/>
        <v>1</v>
      </c>
      <c r="S2359" s="8">
        <f t="shared" si="167"/>
        <v>1</v>
      </c>
      <c r="T2359" s="8">
        <f t="shared" si="168"/>
        <v>3</v>
      </c>
    </row>
    <row r="2360" customHeight="1" spans="1:20">
      <c r="A2360" s="4"/>
      <c r="Q2360" s="8">
        <f t="shared" si="165"/>
        <v>1</v>
      </c>
      <c r="R2360" s="8">
        <f t="shared" si="166"/>
        <v>1</v>
      </c>
      <c r="S2360" s="8">
        <f t="shared" si="167"/>
        <v>1</v>
      </c>
      <c r="T2360" s="8">
        <f t="shared" si="168"/>
        <v>3</v>
      </c>
    </row>
    <row r="2361" customHeight="1" spans="1:20">
      <c r="A2361" s="4"/>
      <c r="Q2361" s="8">
        <f t="shared" si="165"/>
        <v>1</v>
      </c>
      <c r="R2361" s="8">
        <f t="shared" si="166"/>
        <v>1</v>
      </c>
      <c r="S2361" s="8">
        <f t="shared" si="167"/>
        <v>1</v>
      </c>
      <c r="T2361" s="8">
        <f t="shared" si="168"/>
        <v>3</v>
      </c>
    </row>
    <row r="2362" customHeight="1" spans="1:20">
      <c r="A2362" s="4"/>
      <c r="Q2362" s="8">
        <f t="shared" si="165"/>
        <v>1</v>
      </c>
      <c r="R2362" s="8">
        <f t="shared" si="166"/>
        <v>1</v>
      </c>
      <c r="S2362" s="8">
        <f t="shared" si="167"/>
        <v>1</v>
      </c>
      <c r="T2362" s="8">
        <f t="shared" si="168"/>
        <v>3</v>
      </c>
    </row>
    <row r="2363" customHeight="1" spans="1:20">
      <c r="A2363" s="4"/>
      <c r="Q2363" s="8">
        <f t="shared" si="165"/>
        <v>1</v>
      </c>
      <c r="R2363" s="8">
        <f t="shared" si="166"/>
        <v>1</v>
      </c>
      <c r="S2363" s="8">
        <f t="shared" si="167"/>
        <v>1</v>
      </c>
      <c r="T2363" s="8">
        <f t="shared" si="168"/>
        <v>3</v>
      </c>
    </row>
    <row r="2364" customHeight="1" spans="1:20">
      <c r="A2364" s="4"/>
      <c r="Q2364" s="8">
        <f t="shared" si="165"/>
        <v>1</v>
      </c>
      <c r="R2364" s="8">
        <f t="shared" si="166"/>
        <v>1</v>
      </c>
      <c r="S2364" s="8">
        <f t="shared" si="167"/>
        <v>1</v>
      </c>
      <c r="T2364" s="8">
        <f t="shared" si="168"/>
        <v>3</v>
      </c>
    </row>
    <row r="2365" customHeight="1" spans="1:20">
      <c r="A2365" s="4"/>
      <c r="Q2365" s="8">
        <f t="shared" si="165"/>
        <v>1</v>
      </c>
      <c r="R2365" s="8">
        <f t="shared" si="166"/>
        <v>1</v>
      </c>
      <c r="S2365" s="8">
        <f t="shared" si="167"/>
        <v>1</v>
      </c>
      <c r="T2365" s="8">
        <f t="shared" si="168"/>
        <v>3</v>
      </c>
    </row>
    <row r="2366" customHeight="1" spans="1:20">
      <c r="A2366" s="4"/>
      <c r="Q2366" s="8">
        <f t="shared" si="165"/>
        <v>1</v>
      </c>
      <c r="R2366" s="8">
        <f t="shared" si="166"/>
        <v>1</v>
      </c>
      <c r="S2366" s="8">
        <f t="shared" si="167"/>
        <v>1</v>
      </c>
      <c r="T2366" s="8">
        <f t="shared" si="168"/>
        <v>3</v>
      </c>
    </row>
    <row r="2367" customHeight="1" spans="1:20">
      <c r="A2367" s="4"/>
      <c r="Q2367" s="8">
        <f t="shared" si="165"/>
        <v>1</v>
      </c>
      <c r="R2367" s="8">
        <f t="shared" si="166"/>
        <v>1</v>
      </c>
      <c r="S2367" s="8">
        <f t="shared" si="167"/>
        <v>1</v>
      </c>
      <c r="T2367" s="8">
        <f t="shared" si="168"/>
        <v>3</v>
      </c>
    </row>
    <row r="2368" customHeight="1" spans="1:20">
      <c r="A2368" s="4"/>
      <c r="Q2368" s="8">
        <f t="shared" si="165"/>
        <v>1</v>
      </c>
      <c r="R2368" s="8">
        <f t="shared" si="166"/>
        <v>1</v>
      </c>
      <c r="S2368" s="8">
        <f t="shared" si="167"/>
        <v>1</v>
      </c>
      <c r="T2368" s="8">
        <f t="shared" si="168"/>
        <v>3</v>
      </c>
    </row>
    <row r="2369" customHeight="1" spans="1:20">
      <c r="A2369" s="4"/>
      <c r="Q2369" s="8">
        <f t="shared" si="165"/>
        <v>1</v>
      </c>
      <c r="R2369" s="8">
        <f t="shared" si="166"/>
        <v>1</v>
      </c>
      <c r="S2369" s="8">
        <f t="shared" si="167"/>
        <v>1</v>
      </c>
      <c r="T2369" s="8">
        <f t="shared" si="168"/>
        <v>3</v>
      </c>
    </row>
    <row r="2370" customHeight="1" spans="1:20">
      <c r="A2370" s="4"/>
      <c r="Q2370" s="8">
        <f t="shared" si="165"/>
        <v>1</v>
      </c>
      <c r="R2370" s="8">
        <f t="shared" si="166"/>
        <v>1</v>
      </c>
      <c r="S2370" s="8">
        <f t="shared" si="167"/>
        <v>1</v>
      </c>
      <c r="T2370" s="8">
        <f t="shared" si="168"/>
        <v>3</v>
      </c>
    </row>
    <row r="2371" customHeight="1" spans="1:20">
      <c r="A2371" s="4"/>
      <c r="Q2371" s="8">
        <f t="shared" ref="Q2371:Q2434" si="169">IF(K2371="No comment",0,1)</f>
        <v>1</v>
      </c>
      <c r="R2371" s="8">
        <f t="shared" ref="R2371:R2434" si="170">IF(L2371="No comment",0,1)</f>
        <v>1</v>
      </c>
      <c r="S2371" s="8">
        <f t="shared" ref="S2371:S2434" si="171">IF(M2371="No comment",0,1)</f>
        <v>1</v>
      </c>
      <c r="T2371" s="8">
        <f t="shared" ref="T2371:T2434" si="172">SUM(N2371:S2371)</f>
        <v>3</v>
      </c>
    </row>
    <row r="2372" customHeight="1" spans="1:20">
      <c r="A2372" s="4"/>
      <c r="Q2372" s="8">
        <f t="shared" si="169"/>
        <v>1</v>
      </c>
      <c r="R2372" s="8">
        <f t="shared" si="170"/>
        <v>1</v>
      </c>
      <c r="S2372" s="8">
        <f t="shared" si="171"/>
        <v>1</v>
      </c>
      <c r="T2372" s="8">
        <f t="shared" si="172"/>
        <v>3</v>
      </c>
    </row>
    <row r="2373" customHeight="1" spans="1:20">
      <c r="A2373" s="4"/>
      <c r="Q2373" s="8">
        <f t="shared" si="169"/>
        <v>1</v>
      </c>
      <c r="R2373" s="8">
        <f t="shared" si="170"/>
        <v>1</v>
      </c>
      <c r="S2373" s="8">
        <f t="shared" si="171"/>
        <v>1</v>
      </c>
      <c r="T2373" s="8">
        <f t="shared" si="172"/>
        <v>3</v>
      </c>
    </row>
    <row r="2374" customHeight="1" spans="1:20">
      <c r="A2374" s="4"/>
      <c r="Q2374" s="8">
        <f t="shared" si="169"/>
        <v>1</v>
      </c>
      <c r="R2374" s="8">
        <f t="shared" si="170"/>
        <v>1</v>
      </c>
      <c r="S2374" s="8">
        <f t="shared" si="171"/>
        <v>1</v>
      </c>
      <c r="T2374" s="8">
        <f t="shared" si="172"/>
        <v>3</v>
      </c>
    </row>
    <row r="2375" customHeight="1" spans="1:20">
      <c r="A2375" s="4"/>
      <c r="Q2375" s="8">
        <f t="shared" si="169"/>
        <v>1</v>
      </c>
      <c r="R2375" s="8">
        <f t="shared" si="170"/>
        <v>1</v>
      </c>
      <c r="S2375" s="8">
        <f t="shared" si="171"/>
        <v>1</v>
      </c>
      <c r="T2375" s="8">
        <f t="shared" si="172"/>
        <v>3</v>
      </c>
    </row>
    <row r="2376" customHeight="1" spans="1:20">
      <c r="A2376" s="4"/>
      <c r="Q2376" s="8">
        <f t="shared" si="169"/>
        <v>1</v>
      </c>
      <c r="R2376" s="8">
        <f t="shared" si="170"/>
        <v>1</v>
      </c>
      <c r="S2376" s="8">
        <f t="shared" si="171"/>
        <v>1</v>
      </c>
      <c r="T2376" s="8">
        <f t="shared" si="172"/>
        <v>3</v>
      </c>
    </row>
    <row r="2377" customHeight="1" spans="1:20">
      <c r="A2377" s="4"/>
      <c r="Q2377" s="8">
        <f t="shared" si="169"/>
        <v>1</v>
      </c>
      <c r="R2377" s="8">
        <f t="shared" si="170"/>
        <v>1</v>
      </c>
      <c r="S2377" s="8">
        <f t="shared" si="171"/>
        <v>1</v>
      </c>
      <c r="T2377" s="8">
        <f t="shared" si="172"/>
        <v>3</v>
      </c>
    </row>
    <row r="2378" customHeight="1" spans="1:20">
      <c r="A2378" s="4"/>
      <c r="Q2378" s="8">
        <f t="shared" si="169"/>
        <v>1</v>
      </c>
      <c r="R2378" s="8">
        <f t="shared" si="170"/>
        <v>1</v>
      </c>
      <c r="S2378" s="8">
        <f t="shared" si="171"/>
        <v>1</v>
      </c>
      <c r="T2378" s="8">
        <f t="shared" si="172"/>
        <v>3</v>
      </c>
    </row>
    <row r="2379" customHeight="1" spans="1:20">
      <c r="A2379" s="4"/>
      <c r="Q2379" s="8">
        <f t="shared" si="169"/>
        <v>1</v>
      </c>
      <c r="R2379" s="8">
        <f t="shared" si="170"/>
        <v>1</v>
      </c>
      <c r="S2379" s="8">
        <f t="shared" si="171"/>
        <v>1</v>
      </c>
      <c r="T2379" s="8">
        <f t="shared" si="172"/>
        <v>3</v>
      </c>
    </row>
    <row r="2380" customHeight="1" spans="1:20">
      <c r="A2380" s="4"/>
      <c r="Q2380" s="8">
        <f t="shared" si="169"/>
        <v>1</v>
      </c>
      <c r="R2380" s="8">
        <f t="shared" si="170"/>
        <v>1</v>
      </c>
      <c r="S2380" s="8">
        <f t="shared" si="171"/>
        <v>1</v>
      </c>
      <c r="T2380" s="8">
        <f t="shared" si="172"/>
        <v>3</v>
      </c>
    </row>
    <row r="2381" customHeight="1" spans="1:20">
      <c r="A2381" s="4"/>
      <c r="Q2381" s="8">
        <f t="shared" si="169"/>
        <v>1</v>
      </c>
      <c r="R2381" s="8">
        <f t="shared" si="170"/>
        <v>1</v>
      </c>
      <c r="S2381" s="8">
        <f t="shared" si="171"/>
        <v>1</v>
      </c>
      <c r="T2381" s="8">
        <f t="shared" si="172"/>
        <v>3</v>
      </c>
    </row>
    <row r="2382" customHeight="1" spans="1:20">
      <c r="A2382" s="4"/>
      <c r="Q2382" s="8">
        <f t="shared" si="169"/>
        <v>1</v>
      </c>
      <c r="R2382" s="8">
        <f t="shared" si="170"/>
        <v>1</v>
      </c>
      <c r="S2382" s="8">
        <f t="shared" si="171"/>
        <v>1</v>
      </c>
      <c r="T2382" s="8">
        <f t="shared" si="172"/>
        <v>3</v>
      </c>
    </row>
    <row r="2383" customHeight="1" spans="1:20">
      <c r="A2383" s="4"/>
      <c r="Q2383" s="8">
        <f t="shared" si="169"/>
        <v>1</v>
      </c>
      <c r="R2383" s="8">
        <f t="shared" si="170"/>
        <v>1</v>
      </c>
      <c r="S2383" s="8">
        <f t="shared" si="171"/>
        <v>1</v>
      </c>
      <c r="T2383" s="8">
        <f t="shared" si="172"/>
        <v>3</v>
      </c>
    </row>
    <row r="2384" customHeight="1" spans="1:20">
      <c r="A2384" s="4"/>
      <c r="Q2384" s="8">
        <f t="shared" si="169"/>
        <v>1</v>
      </c>
      <c r="R2384" s="8">
        <f t="shared" si="170"/>
        <v>1</v>
      </c>
      <c r="S2384" s="8">
        <f t="shared" si="171"/>
        <v>1</v>
      </c>
      <c r="T2384" s="8">
        <f t="shared" si="172"/>
        <v>3</v>
      </c>
    </row>
    <row r="2385" customHeight="1" spans="1:20">
      <c r="A2385" s="4"/>
      <c r="Q2385" s="8">
        <f t="shared" si="169"/>
        <v>1</v>
      </c>
      <c r="R2385" s="8">
        <f t="shared" si="170"/>
        <v>1</v>
      </c>
      <c r="S2385" s="8">
        <f t="shared" si="171"/>
        <v>1</v>
      </c>
      <c r="T2385" s="8">
        <f t="shared" si="172"/>
        <v>3</v>
      </c>
    </row>
    <row r="2386" customHeight="1" spans="1:20">
      <c r="A2386" s="4"/>
      <c r="Q2386" s="8">
        <f t="shared" si="169"/>
        <v>1</v>
      </c>
      <c r="R2386" s="8">
        <f t="shared" si="170"/>
        <v>1</v>
      </c>
      <c r="S2386" s="8">
        <f t="shared" si="171"/>
        <v>1</v>
      </c>
      <c r="T2386" s="8">
        <f t="shared" si="172"/>
        <v>3</v>
      </c>
    </row>
    <row r="2387" customHeight="1" spans="1:20">
      <c r="A2387" s="4"/>
      <c r="Q2387" s="8">
        <f t="shared" si="169"/>
        <v>1</v>
      </c>
      <c r="R2387" s="8">
        <f t="shared" si="170"/>
        <v>1</v>
      </c>
      <c r="S2387" s="8">
        <f t="shared" si="171"/>
        <v>1</v>
      </c>
      <c r="T2387" s="8">
        <f t="shared" si="172"/>
        <v>3</v>
      </c>
    </row>
    <row r="2388" customHeight="1" spans="1:20">
      <c r="A2388" s="4"/>
      <c r="Q2388" s="8">
        <f t="shared" si="169"/>
        <v>1</v>
      </c>
      <c r="R2388" s="8">
        <f t="shared" si="170"/>
        <v>1</v>
      </c>
      <c r="S2388" s="8">
        <f t="shared" si="171"/>
        <v>1</v>
      </c>
      <c r="T2388" s="8">
        <f t="shared" si="172"/>
        <v>3</v>
      </c>
    </row>
    <row r="2389" customHeight="1" spans="1:20">
      <c r="A2389" s="4"/>
      <c r="Q2389" s="8">
        <f t="shared" si="169"/>
        <v>1</v>
      </c>
      <c r="R2389" s="8">
        <f t="shared" si="170"/>
        <v>1</v>
      </c>
      <c r="S2389" s="8">
        <f t="shared" si="171"/>
        <v>1</v>
      </c>
      <c r="T2389" s="8">
        <f t="shared" si="172"/>
        <v>3</v>
      </c>
    </row>
    <row r="2390" customHeight="1" spans="1:20">
      <c r="A2390" s="4"/>
      <c r="Q2390" s="8">
        <f t="shared" si="169"/>
        <v>1</v>
      </c>
      <c r="R2390" s="8">
        <f t="shared" si="170"/>
        <v>1</v>
      </c>
      <c r="S2390" s="8">
        <f t="shared" si="171"/>
        <v>1</v>
      </c>
      <c r="T2390" s="8">
        <f t="shared" si="172"/>
        <v>3</v>
      </c>
    </row>
    <row r="2391" customHeight="1" spans="1:20">
      <c r="A2391" s="4"/>
      <c r="Q2391" s="8">
        <f t="shared" si="169"/>
        <v>1</v>
      </c>
      <c r="R2391" s="8">
        <f t="shared" si="170"/>
        <v>1</v>
      </c>
      <c r="S2391" s="8">
        <f t="shared" si="171"/>
        <v>1</v>
      </c>
      <c r="T2391" s="8">
        <f t="shared" si="172"/>
        <v>3</v>
      </c>
    </row>
    <row r="2392" customHeight="1" spans="1:20">
      <c r="A2392" s="4"/>
      <c r="Q2392" s="8">
        <f t="shared" si="169"/>
        <v>1</v>
      </c>
      <c r="R2392" s="8">
        <f t="shared" si="170"/>
        <v>1</v>
      </c>
      <c r="S2392" s="8">
        <f t="shared" si="171"/>
        <v>1</v>
      </c>
      <c r="T2392" s="8">
        <f t="shared" si="172"/>
        <v>3</v>
      </c>
    </row>
    <row r="2393" customHeight="1" spans="1:20">
      <c r="A2393" s="4"/>
      <c r="Q2393" s="8">
        <f t="shared" si="169"/>
        <v>1</v>
      </c>
      <c r="R2393" s="8">
        <f t="shared" si="170"/>
        <v>1</v>
      </c>
      <c r="S2393" s="8">
        <f t="shared" si="171"/>
        <v>1</v>
      </c>
      <c r="T2393" s="8">
        <f t="shared" si="172"/>
        <v>3</v>
      </c>
    </row>
    <row r="2394" customHeight="1" spans="1:20">
      <c r="A2394" s="4"/>
      <c r="Q2394" s="8">
        <f t="shared" si="169"/>
        <v>1</v>
      </c>
      <c r="R2394" s="8">
        <f t="shared" si="170"/>
        <v>1</v>
      </c>
      <c r="S2394" s="8">
        <f t="shared" si="171"/>
        <v>1</v>
      </c>
      <c r="T2394" s="8">
        <f t="shared" si="172"/>
        <v>3</v>
      </c>
    </row>
    <row r="2395" customHeight="1" spans="1:20">
      <c r="A2395" s="4"/>
      <c r="Q2395" s="8">
        <f t="shared" si="169"/>
        <v>1</v>
      </c>
      <c r="R2395" s="8">
        <f t="shared" si="170"/>
        <v>1</v>
      </c>
      <c r="S2395" s="8">
        <f t="shared" si="171"/>
        <v>1</v>
      </c>
      <c r="T2395" s="8">
        <f t="shared" si="172"/>
        <v>3</v>
      </c>
    </row>
    <row r="2396" customHeight="1" spans="1:20">
      <c r="A2396" s="4"/>
      <c r="Q2396" s="8">
        <f t="shared" si="169"/>
        <v>1</v>
      </c>
      <c r="R2396" s="8">
        <f t="shared" si="170"/>
        <v>1</v>
      </c>
      <c r="S2396" s="8">
        <f t="shared" si="171"/>
        <v>1</v>
      </c>
      <c r="T2396" s="8">
        <f t="shared" si="172"/>
        <v>3</v>
      </c>
    </row>
    <row r="2397" customHeight="1" spans="1:20">
      <c r="A2397" s="4"/>
      <c r="Q2397" s="8">
        <f t="shared" si="169"/>
        <v>1</v>
      </c>
      <c r="R2397" s="8">
        <f t="shared" si="170"/>
        <v>1</v>
      </c>
      <c r="S2397" s="8">
        <f t="shared" si="171"/>
        <v>1</v>
      </c>
      <c r="T2397" s="8">
        <f t="shared" si="172"/>
        <v>3</v>
      </c>
    </row>
    <row r="2398" customHeight="1" spans="1:20">
      <c r="A2398" s="4"/>
      <c r="Q2398" s="8">
        <f t="shared" si="169"/>
        <v>1</v>
      </c>
      <c r="R2398" s="8">
        <f t="shared" si="170"/>
        <v>1</v>
      </c>
      <c r="S2398" s="8">
        <f t="shared" si="171"/>
        <v>1</v>
      </c>
      <c r="T2398" s="8">
        <f t="shared" si="172"/>
        <v>3</v>
      </c>
    </row>
    <row r="2399" customHeight="1" spans="1:20">
      <c r="A2399" s="4"/>
      <c r="Q2399" s="8">
        <f t="shared" si="169"/>
        <v>1</v>
      </c>
      <c r="R2399" s="8">
        <f t="shared" si="170"/>
        <v>1</v>
      </c>
      <c r="S2399" s="8">
        <f t="shared" si="171"/>
        <v>1</v>
      </c>
      <c r="T2399" s="8">
        <f t="shared" si="172"/>
        <v>3</v>
      </c>
    </row>
    <row r="2400" customHeight="1" spans="1:20">
      <c r="A2400" s="4"/>
      <c r="Q2400" s="8">
        <f t="shared" si="169"/>
        <v>1</v>
      </c>
      <c r="R2400" s="8">
        <f t="shared" si="170"/>
        <v>1</v>
      </c>
      <c r="S2400" s="8">
        <f t="shared" si="171"/>
        <v>1</v>
      </c>
      <c r="T2400" s="8">
        <f t="shared" si="172"/>
        <v>3</v>
      </c>
    </row>
    <row r="2401" customHeight="1" spans="1:20">
      <c r="A2401" s="4"/>
      <c r="Q2401" s="8">
        <f t="shared" si="169"/>
        <v>1</v>
      </c>
      <c r="R2401" s="8">
        <f t="shared" si="170"/>
        <v>1</v>
      </c>
      <c r="S2401" s="8">
        <f t="shared" si="171"/>
        <v>1</v>
      </c>
      <c r="T2401" s="8">
        <f t="shared" si="172"/>
        <v>3</v>
      </c>
    </row>
    <row r="2402" customHeight="1" spans="1:20">
      <c r="A2402" s="4"/>
      <c r="Q2402" s="8">
        <f t="shared" si="169"/>
        <v>1</v>
      </c>
      <c r="R2402" s="8">
        <f t="shared" si="170"/>
        <v>1</v>
      </c>
      <c r="S2402" s="8">
        <f t="shared" si="171"/>
        <v>1</v>
      </c>
      <c r="T2402" s="8">
        <f t="shared" si="172"/>
        <v>3</v>
      </c>
    </row>
    <row r="2403" customHeight="1" spans="1:20">
      <c r="A2403" s="4"/>
      <c r="Q2403" s="8">
        <f t="shared" si="169"/>
        <v>1</v>
      </c>
      <c r="R2403" s="8">
        <f t="shared" si="170"/>
        <v>1</v>
      </c>
      <c r="S2403" s="8">
        <f t="shared" si="171"/>
        <v>1</v>
      </c>
      <c r="T2403" s="8">
        <f t="shared" si="172"/>
        <v>3</v>
      </c>
    </row>
    <row r="2404" customHeight="1" spans="1:20">
      <c r="A2404" s="4"/>
      <c r="Q2404" s="8">
        <f t="shared" si="169"/>
        <v>1</v>
      </c>
      <c r="R2404" s="8">
        <f t="shared" si="170"/>
        <v>1</v>
      </c>
      <c r="S2404" s="8">
        <f t="shared" si="171"/>
        <v>1</v>
      </c>
      <c r="T2404" s="8">
        <f t="shared" si="172"/>
        <v>3</v>
      </c>
    </row>
    <row r="2405" customHeight="1" spans="1:20">
      <c r="A2405" s="4"/>
      <c r="Q2405" s="8">
        <f t="shared" si="169"/>
        <v>1</v>
      </c>
      <c r="R2405" s="8">
        <f t="shared" si="170"/>
        <v>1</v>
      </c>
      <c r="S2405" s="8">
        <f t="shared" si="171"/>
        <v>1</v>
      </c>
      <c r="T2405" s="8">
        <f t="shared" si="172"/>
        <v>3</v>
      </c>
    </row>
    <row r="2406" customHeight="1" spans="1:20">
      <c r="A2406" s="4"/>
      <c r="Q2406" s="8">
        <f t="shared" si="169"/>
        <v>1</v>
      </c>
      <c r="R2406" s="8">
        <f t="shared" si="170"/>
        <v>1</v>
      </c>
      <c r="S2406" s="8">
        <f t="shared" si="171"/>
        <v>1</v>
      </c>
      <c r="T2406" s="8">
        <f t="shared" si="172"/>
        <v>3</v>
      </c>
    </row>
    <row r="2407" customHeight="1" spans="1:20">
      <c r="A2407" s="4"/>
      <c r="Q2407" s="8">
        <f t="shared" si="169"/>
        <v>1</v>
      </c>
      <c r="R2407" s="8">
        <f t="shared" si="170"/>
        <v>1</v>
      </c>
      <c r="S2407" s="8">
        <f t="shared" si="171"/>
        <v>1</v>
      </c>
      <c r="T2407" s="8">
        <f t="shared" si="172"/>
        <v>3</v>
      </c>
    </row>
    <row r="2408" customHeight="1" spans="1:20">
      <c r="A2408" s="4"/>
      <c r="Q2408" s="8">
        <f t="shared" si="169"/>
        <v>1</v>
      </c>
      <c r="R2408" s="8">
        <f t="shared" si="170"/>
        <v>1</v>
      </c>
      <c r="S2408" s="8">
        <f t="shared" si="171"/>
        <v>1</v>
      </c>
      <c r="T2408" s="8">
        <f t="shared" si="172"/>
        <v>3</v>
      </c>
    </row>
    <row r="2409" customHeight="1" spans="1:20">
      <c r="A2409" s="4"/>
      <c r="Q2409" s="8">
        <f t="shared" si="169"/>
        <v>1</v>
      </c>
      <c r="R2409" s="8">
        <f t="shared" si="170"/>
        <v>1</v>
      </c>
      <c r="S2409" s="8">
        <f t="shared" si="171"/>
        <v>1</v>
      </c>
      <c r="T2409" s="8">
        <f t="shared" si="172"/>
        <v>3</v>
      </c>
    </row>
    <row r="2410" customHeight="1" spans="1:20">
      <c r="A2410" s="4"/>
      <c r="Q2410" s="8">
        <f t="shared" si="169"/>
        <v>1</v>
      </c>
      <c r="R2410" s="8">
        <f t="shared" si="170"/>
        <v>1</v>
      </c>
      <c r="S2410" s="8">
        <f t="shared" si="171"/>
        <v>1</v>
      </c>
      <c r="T2410" s="8">
        <f t="shared" si="172"/>
        <v>3</v>
      </c>
    </row>
    <row r="2411" customHeight="1" spans="1:20">
      <c r="A2411" s="4"/>
      <c r="Q2411" s="8">
        <f t="shared" si="169"/>
        <v>1</v>
      </c>
      <c r="R2411" s="8">
        <f t="shared" si="170"/>
        <v>1</v>
      </c>
      <c r="S2411" s="8">
        <f t="shared" si="171"/>
        <v>1</v>
      </c>
      <c r="T2411" s="8">
        <f t="shared" si="172"/>
        <v>3</v>
      </c>
    </row>
    <row r="2412" customHeight="1" spans="1:20">
      <c r="A2412" s="4"/>
      <c r="Q2412" s="8">
        <f t="shared" si="169"/>
        <v>1</v>
      </c>
      <c r="R2412" s="8">
        <f t="shared" si="170"/>
        <v>1</v>
      </c>
      <c r="S2412" s="8">
        <f t="shared" si="171"/>
        <v>1</v>
      </c>
      <c r="T2412" s="8">
        <f t="shared" si="172"/>
        <v>3</v>
      </c>
    </row>
    <row r="2413" customHeight="1" spans="1:20">
      <c r="A2413" s="4"/>
      <c r="Q2413" s="8">
        <f t="shared" si="169"/>
        <v>1</v>
      </c>
      <c r="R2413" s="8">
        <f t="shared" si="170"/>
        <v>1</v>
      </c>
      <c r="S2413" s="8">
        <f t="shared" si="171"/>
        <v>1</v>
      </c>
      <c r="T2413" s="8">
        <f t="shared" si="172"/>
        <v>3</v>
      </c>
    </row>
    <row r="2414" customHeight="1" spans="1:20">
      <c r="A2414" s="4"/>
      <c r="Q2414" s="8">
        <f t="shared" si="169"/>
        <v>1</v>
      </c>
      <c r="R2414" s="8">
        <f t="shared" si="170"/>
        <v>1</v>
      </c>
      <c r="S2414" s="8">
        <f t="shared" si="171"/>
        <v>1</v>
      </c>
      <c r="T2414" s="8">
        <f t="shared" si="172"/>
        <v>3</v>
      </c>
    </row>
    <row r="2415" customHeight="1" spans="1:20">
      <c r="A2415" s="4"/>
      <c r="Q2415" s="8">
        <f t="shared" si="169"/>
        <v>1</v>
      </c>
      <c r="R2415" s="8">
        <f t="shared" si="170"/>
        <v>1</v>
      </c>
      <c r="S2415" s="8">
        <f t="shared" si="171"/>
        <v>1</v>
      </c>
      <c r="T2415" s="8">
        <f t="shared" si="172"/>
        <v>3</v>
      </c>
    </row>
    <row r="2416" customHeight="1" spans="1:20">
      <c r="A2416" s="4"/>
      <c r="Q2416" s="8">
        <f t="shared" si="169"/>
        <v>1</v>
      </c>
      <c r="R2416" s="8">
        <f t="shared" si="170"/>
        <v>1</v>
      </c>
      <c r="S2416" s="8">
        <f t="shared" si="171"/>
        <v>1</v>
      </c>
      <c r="T2416" s="8">
        <f t="shared" si="172"/>
        <v>3</v>
      </c>
    </row>
    <row r="2417" customHeight="1" spans="1:20">
      <c r="A2417" s="4"/>
      <c r="Q2417" s="8">
        <f t="shared" si="169"/>
        <v>1</v>
      </c>
      <c r="R2417" s="8">
        <f t="shared" si="170"/>
        <v>1</v>
      </c>
      <c r="S2417" s="8">
        <f t="shared" si="171"/>
        <v>1</v>
      </c>
      <c r="T2417" s="8">
        <f t="shared" si="172"/>
        <v>3</v>
      </c>
    </row>
    <row r="2418" customHeight="1" spans="1:20">
      <c r="A2418" s="4"/>
      <c r="Q2418" s="8">
        <f t="shared" si="169"/>
        <v>1</v>
      </c>
      <c r="R2418" s="8">
        <f t="shared" si="170"/>
        <v>1</v>
      </c>
      <c r="S2418" s="8">
        <f t="shared" si="171"/>
        <v>1</v>
      </c>
      <c r="T2418" s="8">
        <f t="shared" si="172"/>
        <v>3</v>
      </c>
    </row>
    <row r="2419" customHeight="1" spans="1:20">
      <c r="A2419" s="4"/>
      <c r="Q2419" s="8">
        <f t="shared" si="169"/>
        <v>1</v>
      </c>
      <c r="R2419" s="8">
        <f t="shared" si="170"/>
        <v>1</v>
      </c>
      <c r="S2419" s="8">
        <f t="shared" si="171"/>
        <v>1</v>
      </c>
      <c r="T2419" s="8">
        <f t="shared" si="172"/>
        <v>3</v>
      </c>
    </row>
    <row r="2420" customHeight="1" spans="1:20">
      <c r="A2420" s="4"/>
      <c r="Q2420" s="8">
        <f t="shared" si="169"/>
        <v>1</v>
      </c>
      <c r="R2420" s="8">
        <f t="shared" si="170"/>
        <v>1</v>
      </c>
      <c r="S2420" s="8">
        <f t="shared" si="171"/>
        <v>1</v>
      </c>
      <c r="T2420" s="8">
        <f t="shared" si="172"/>
        <v>3</v>
      </c>
    </row>
    <row r="2421" customHeight="1" spans="1:20">
      <c r="A2421" s="4"/>
      <c r="Q2421" s="8">
        <f t="shared" si="169"/>
        <v>1</v>
      </c>
      <c r="R2421" s="8">
        <f t="shared" si="170"/>
        <v>1</v>
      </c>
      <c r="S2421" s="8">
        <f t="shared" si="171"/>
        <v>1</v>
      </c>
      <c r="T2421" s="8">
        <f t="shared" si="172"/>
        <v>3</v>
      </c>
    </row>
    <row r="2422" customHeight="1" spans="1:20">
      <c r="A2422" s="4"/>
      <c r="Q2422" s="8">
        <f t="shared" si="169"/>
        <v>1</v>
      </c>
      <c r="R2422" s="8">
        <f t="shared" si="170"/>
        <v>1</v>
      </c>
      <c r="S2422" s="8">
        <f t="shared" si="171"/>
        <v>1</v>
      </c>
      <c r="T2422" s="8">
        <f t="shared" si="172"/>
        <v>3</v>
      </c>
    </row>
    <row r="2423" customHeight="1" spans="1:20">
      <c r="A2423" s="4"/>
      <c r="Q2423" s="8">
        <f t="shared" si="169"/>
        <v>1</v>
      </c>
      <c r="R2423" s="8">
        <f t="shared" si="170"/>
        <v>1</v>
      </c>
      <c r="S2423" s="8">
        <f t="shared" si="171"/>
        <v>1</v>
      </c>
      <c r="T2423" s="8">
        <f t="shared" si="172"/>
        <v>3</v>
      </c>
    </row>
    <row r="2424" customHeight="1" spans="1:20">
      <c r="A2424" s="4"/>
      <c r="Q2424" s="8">
        <f t="shared" si="169"/>
        <v>1</v>
      </c>
      <c r="R2424" s="8">
        <f t="shared" si="170"/>
        <v>1</v>
      </c>
      <c r="S2424" s="8">
        <f t="shared" si="171"/>
        <v>1</v>
      </c>
      <c r="T2424" s="8">
        <f t="shared" si="172"/>
        <v>3</v>
      </c>
    </row>
    <row r="2425" customHeight="1" spans="1:20">
      <c r="A2425" s="4"/>
      <c r="Q2425" s="8">
        <f t="shared" si="169"/>
        <v>1</v>
      </c>
      <c r="R2425" s="8">
        <f t="shared" si="170"/>
        <v>1</v>
      </c>
      <c r="S2425" s="8">
        <f t="shared" si="171"/>
        <v>1</v>
      </c>
      <c r="T2425" s="8">
        <f t="shared" si="172"/>
        <v>3</v>
      </c>
    </row>
    <row r="2426" customHeight="1" spans="1:20">
      <c r="A2426" s="4"/>
      <c r="Q2426" s="8">
        <f t="shared" si="169"/>
        <v>1</v>
      </c>
      <c r="R2426" s="8">
        <f t="shared" si="170"/>
        <v>1</v>
      </c>
      <c r="S2426" s="8">
        <f t="shared" si="171"/>
        <v>1</v>
      </c>
      <c r="T2426" s="8">
        <f t="shared" si="172"/>
        <v>3</v>
      </c>
    </row>
    <row r="2427" customHeight="1" spans="1:20">
      <c r="A2427" s="4"/>
      <c r="Q2427" s="8">
        <f t="shared" si="169"/>
        <v>1</v>
      </c>
      <c r="R2427" s="8">
        <f t="shared" si="170"/>
        <v>1</v>
      </c>
      <c r="S2427" s="8">
        <f t="shared" si="171"/>
        <v>1</v>
      </c>
      <c r="T2427" s="8">
        <f t="shared" si="172"/>
        <v>3</v>
      </c>
    </row>
    <row r="2428" customHeight="1" spans="1:20">
      <c r="A2428" s="4"/>
      <c r="Q2428" s="8">
        <f t="shared" si="169"/>
        <v>1</v>
      </c>
      <c r="R2428" s="8">
        <f t="shared" si="170"/>
        <v>1</v>
      </c>
      <c r="S2428" s="8">
        <f t="shared" si="171"/>
        <v>1</v>
      </c>
      <c r="T2428" s="8">
        <f t="shared" si="172"/>
        <v>3</v>
      </c>
    </row>
    <row r="2429" customHeight="1" spans="1:20">
      <c r="A2429" s="4"/>
      <c r="Q2429" s="8">
        <f t="shared" si="169"/>
        <v>1</v>
      </c>
      <c r="R2429" s="8">
        <f t="shared" si="170"/>
        <v>1</v>
      </c>
      <c r="S2429" s="8">
        <f t="shared" si="171"/>
        <v>1</v>
      </c>
      <c r="T2429" s="8">
        <f t="shared" si="172"/>
        <v>3</v>
      </c>
    </row>
    <row r="2430" customHeight="1" spans="1:20">
      <c r="A2430" s="4"/>
      <c r="Q2430" s="8">
        <f t="shared" si="169"/>
        <v>1</v>
      </c>
      <c r="R2430" s="8">
        <f t="shared" si="170"/>
        <v>1</v>
      </c>
      <c r="S2430" s="8">
        <f t="shared" si="171"/>
        <v>1</v>
      </c>
      <c r="T2430" s="8">
        <f t="shared" si="172"/>
        <v>3</v>
      </c>
    </row>
    <row r="2431" customHeight="1" spans="1:20">
      <c r="A2431" s="4"/>
      <c r="Q2431" s="8">
        <f t="shared" si="169"/>
        <v>1</v>
      </c>
      <c r="R2431" s="8">
        <f t="shared" si="170"/>
        <v>1</v>
      </c>
      <c r="S2431" s="8">
        <f t="shared" si="171"/>
        <v>1</v>
      </c>
      <c r="T2431" s="8">
        <f t="shared" si="172"/>
        <v>3</v>
      </c>
    </row>
    <row r="2432" customHeight="1" spans="1:20">
      <c r="A2432" s="4"/>
      <c r="Q2432" s="8">
        <f t="shared" si="169"/>
        <v>1</v>
      </c>
      <c r="R2432" s="8">
        <f t="shared" si="170"/>
        <v>1</v>
      </c>
      <c r="S2432" s="8">
        <f t="shared" si="171"/>
        <v>1</v>
      </c>
      <c r="T2432" s="8">
        <f t="shared" si="172"/>
        <v>3</v>
      </c>
    </row>
    <row r="2433" customHeight="1" spans="1:20">
      <c r="A2433" s="4"/>
      <c r="Q2433" s="8">
        <f t="shared" si="169"/>
        <v>1</v>
      </c>
      <c r="R2433" s="8">
        <f t="shared" si="170"/>
        <v>1</v>
      </c>
      <c r="S2433" s="8">
        <f t="shared" si="171"/>
        <v>1</v>
      </c>
      <c r="T2433" s="8">
        <f t="shared" si="172"/>
        <v>3</v>
      </c>
    </row>
    <row r="2434" customHeight="1" spans="1:20">
      <c r="A2434" s="4"/>
      <c r="Q2434" s="8">
        <f t="shared" si="169"/>
        <v>1</v>
      </c>
      <c r="R2434" s="8">
        <f t="shared" si="170"/>
        <v>1</v>
      </c>
      <c r="S2434" s="8">
        <f t="shared" si="171"/>
        <v>1</v>
      </c>
      <c r="T2434" s="8">
        <f t="shared" si="172"/>
        <v>3</v>
      </c>
    </row>
    <row r="2435" customHeight="1" spans="1:20">
      <c r="A2435" s="4"/>
      <c r="Q2435" s="8">
        <f t="shared" ref="Q2435:Q2498" si="173">IF(K2435="No comment",0,1)</f>
        <v>1</v>
      </c>
      <c r="R2435" s="8">
        <f t="shared" ref="R2435:R2498" si="174">IF(L2435="No comment",0,1)</f>
        <v>1</v>
      </c>
      <c r="S2435" s="8">
        <f t="shared" ref="S2435:S2498" si="175">IF(M2435="No comment",0,1)</f>
        <v>1</v>
      </c>
      <c r="T2435" s="8">
        <f t="shared" ref="T2435:T2498" si="176">SUM(N2435:S2435)</f>
        <v>3</v>
      </c>
    </row>
    <row r="2436" customHeight="1" spans="1:20">
      <c r="A2436" s="4"/>
      <c r="Q2436" s="8">
        <f t="shared" si="173"/>
        <v>1</v>
      </c>
      <c r="R2436" s="8">
        <f t="shared" si="174"/>
        <v>1</v>
      </c>
      <c r="S2436" s="8">
        <f t="shared" si="175"/>
        <v>1</v>
      </c>
      <c r="T2436" s="8">
        <f t="shared" si="176"/>
        <v>3</v>
      </c>
    </row>
    <row r="2437" customHeight="1" spans="1:20">
      <c r="A2437" s="4"/>
      <c r="Q2437" s="8">
        <f t="shared" si="173"/>
        <v>1</v>
      </c>
      <c r="R2437" s="8">
        <f t="shared" si="174"/>
        <v>1</v>
      </c>
      <c r="S2437" s="8">
        <f t="shared" si="175"/>
        <v>1</v>
      </c>
      <c r="T2437" s="8">
        <f t="shared" si="176"/>
        <v>3</v>
      </c>
    </row>
    <row r="2438" customHeight="1" spans="1:20">
      <c r="A2438" s="4"/>
      <c r="Q2438" s="8">
        <f t="shared" si="173"/>
        <v>1</v>
      </c>
      <c r="R2438" s="8">
        <f t="shared" si="174"/>
        <v>1</v>
      </c>
      <c r="S2438" s="8">
        <f t="shared" si="175"/>
        <v>1</v>
      </c>
      <c r="T2438" s="8">
        <f t="shared" si="176"/>
        <v>3</v>
      </c>
    </row>
    <row r="2439" customHeight="1" spans="1:20">
      <c r="A2439" s="4"/>
      <c r="Q2439" s="8">
        <f t="shared" si="173"/>
        <v>1</v>
      </c>
      <c r="R2439" s="8">
        <f t="shared" si="174"/>
        <v>1</v>
      </c>
      <c r="S2439" s="8">
        <f t="shared" si="175"/>
        <v>1</v>
      </c>
      <c r="T2439" s="8">
        <f t="shared" si="176"/>
        <v>3</v>
      </c>
    </row>
    <row r="2440" customHeight="1" spans="1:20">
      <c r="A2440" s="4"/>
      <c r="Q2440" s="8">
        <f t="shared" si="173"/>
        <v>1</v>
      </c>
      <c r="R2440" s="8">
        <f t="shared" si="174"/>
        <v>1</v>
      </c>
      <c r="S2440" s="8">
        <f t="shared" si="175"/>
        <v>1</v>
      </c>
      <c r="T2440" s="8">
        <f t="shared" si="176"/>
        <v>3</v>
      </c>
    </row>
    <row r="2441" customHeight="1" spans="1:20">
      <c r="A2441" s="4"/>
      <c r="Q2441" s="8">
        <f t="shared" si="173"/>
        <v>1</v>
      </c>
      <c r="R2441" s="8">
        <f t="shared" si="174"/>
        <v>1</v>
      </c>
      <c r="S2441" s="8">
        <f t="shared" si="175"/>
        <v>1</v>
      </c>
      <c r="T2441" s="8">
        <f t="shared" si="176"/>
        <v>3</v>
      </c>
    </row>
    <row r="2442" customHeight="1" spans="1:20">
      <c r="A2442" s="4"/>
      <c r="Q2442" s="8">
        <f t="shared" si="173"/>
        <v>1</v>
      </c>
      <c r="R2442" s="8">
        <f t="shared" si="174"/>
        <v>1</v>
      </c>
      <c r="S2442" s="8">
        <f t="shared" si="175"/>
        <v>1</v>
      </c>
      <c r="T2442" s="8">
        <f t="shared" si="176"/>
        <v>3</v>
      </c>
    </row>
    <row r="2443" customHeight="1" spans="1:20">
      <c r="A2443" s="4"/>
      <c r="Q2443" s="8">
        <f t="shared" si="173"/>
        <v>1</v>
      </c>
      <c r="R2443" s="8">
        <f t="shared" si="174"/>
        <v>1</v>
      </c>
      <c r="S2443" s="8">
        <f t="shared" si="175"/>
        <v>1</v>
      </c>
      <c r="T2443" s="8">
        <f t="shared" si="176"/>
        <v>3</v>
      </c>
    </row>
    <row r="2444" customHeight="1" spans="1:20">
      <c r="A2444" s="4"/>
      <c r="Q2444" s="8">
        <f t="shared" si="173"/>
        <v>1</v>
      </c>
      <c r="R2444" s="8">
        <f t="shared" si="174"/>
        <v>1</v>
      </c>
      <c r="S2444" s="8">
        <f t="shared" si="175"/>
        <v>1</v>
      </c>
      <c r="T2444" s="8">
        <f t="shared" si="176"/>
        <v>3</v>
      </c>
    </row>
    <row r="2445" customHeight="1" spans="1:20">
      <c r="A2445" s="4"/>
      <c r="Q2445" s="8">
        <f t="shared" si="173"/>
        <v>1</v>
      </c>
      <c r="R2445" s="8">
        <f t="shared" si="174"/>
        <v>1</v>
      </c>
      <c r="S2445" s="8">
        <f t="shared" si="175"/>
        <v>1</v>
      </c>
      <c r="T2445" s="8">
        <f t="shared" si="176"/>
        <v>3</v>
      </c>
    </row>
    <row r="2446" customHeight="1" spans="1:20">
      <c r="A2446" s="4"/>
      <c r="Q2446" s="8">
        <f t="shared" si="173"/>
        <v>1</v>
      </c>
      <c r="R2446" s="8">
        <f t="shared" si="174"/>
        <v>1</v>
      </c>
      <c r="S2446" s="8">
        <f t="shared" si="175"/>
        <v>1</v>
      </c>
      <c r="T2446" s="8">
        <f t="shared" si="176"/>
        <v>3</v>
      </c>
    </row>
    <row r="2447" customHeight="1" spans="1:20">
      <c r="A2447" s="4"/>
      <c r="Q2447" s="8">
        <f t="shared" si="173"/>
        <v>1</v>
      </c>
      <c r="R2447" s="8">
        <f t="shared" si="174"/>
        <v>1</v>
      </c>
      <c r="S2447" s="8">
        <f t="shared" si="175"/>
        <v>1</v>
      </c>
      <c r="T2447" s="8">
        <f t="shared" si="176"/>
        <v>3</v>
      </c>
    </row>
    <row r="2448" customHeight="1" spans="1:20">
      <c r="A2448" s="4"/>
      <c r="Q2448" s="8">
        <f t="shared" si="173"/>
        <v>1</v>
      </c>
      <c r="R2448" s="8">
        <f t="shared" si="174"/>
        <v>1</v>
      </c>
      <c r="S2448" s="8">
        <f t="shared" si="175"/>
        <v>1</v>
      </c>
      <c r="T2448" s="8">
        <f t="shared" si="176"/>
        <v>3</v>
      </c>
    </row>
    <row r="2449" customHeight="1" spans="1:20">
      <c r="A2449" s="4"/>
      <c r="Q2449" s="8">
        <f t="shared" si="173"/>
        <v>1</v>
      </c>
      <c r="R2449" s="8">
        <f t="shared" si="174"/>
        <v>1</v>
      </c>
      <c r="S2449" s="8">
        <f t="shared" si="175"/>
        <v>1</v>
      </c>
      <c r="T2449" s="8">
        <f t="shared" si="176"/>
        <v>3</v>
      </c>
    </row>
    <row r="2450" customHeight="1" spans="1:20">
      <c r="A2450" s="4"/>
      <c r="Q2450" s="8">
        <f t="shared" si="173"/>
        <v>1</v>
      </c>
      <c r="R2450" s="8">
        <f t="shared" si="174"/>
        <v>1</v>
      </c>
      <c r="S2450" s="8">
        <f t="shared" si="175"/>
        <v>1</v>
      </c>
      <c r="T2450" s="8">
        <f t="shared" si="176"/>
        <v>3</v>
      </c>
    </row>
    <row r="2451" customHeight="1" spans="1:20">
      <c r="A2451" s="4"/>
      <c r="Q2451" s="8">
        <f t="shared" si="173"/>
        <v>1</v>
      </c>
      <c r="R2451" s="8">
        <f t="shared" si="174"/>
        <v>1</v>
      </c>
      <c r="S2451" s="8">
        <f t="shared" si="175"/>
        <v>1</v>
      </c>
      <c r="T2451" s="8">
        <f t="shared" si="176"/>
        <v>3</v>
      </c>
    </row>
    <row r="2452" customHeight="1" spans="1:20">
      <c r="A2452" s="4"/>
      <c r="Q2452" s="8">
        <f t="shared" si="173"/>
        <v>1</v>
      </c>
      <c r="R2452" s="8">
        <f t="shared" si="174"/>
        <v>1</v>
      </c>
      <c r="S2452" s="8">
        <f t="shared" si="175"/>
        <v>1</v>
      </c>
      <c r="T2452" s="8">
        <f t="shared" si="176"/>
        <v>3</v>
      </c>
    </row>
    <row r="2453" customHeight="1" spans="1:20">
      <c r="A2453" s="4"/>
      <c r="Q2453" s="8">
        <f t="shared" si="173"/>
        <v>1</v>
      </c>
      <c r="R2453" s="8">
        <f t="shared" si="174"/>
        <v>1</v>
      </c>
      <c r="S2453" s="8">
        <f t="shared" si="175"/>
        <v>1</v>
      </c>
      <c r="T2453" s="8">
        <f t="shared" si="176"/>
        <v>3</v>
      </c>
    </row>
    <row r="2454" customHeight="1" spans="1:20">
      <c r="A2454" s="4"/>
      <c r="Q2454" s="8">
        <f t="shared" si="173"/>
        <v>1</v>
      </c>
      <c r="R2454" s="8">
        <f t="shared" si="174"/>
        <v>1</v>
      </c>
      <c r="S2454" s="8">
        <f t="shared" si="175"/>
        <v>1</v>
      </c>
      <c r="T2454" s="8">
        <f t="shared" si="176"/>
        <v>3</v>
      </c>
    </row>
    <row r="2455" customHeight="1" spans="1:20">
      <c r="A2455" s="4"/>
      <c r="Q2455" s="8">
        <f t="shared" si="173"/>
        <v>1</v>
      </c>
      <c r="R2455" s="8">
        <f t="shared" si="174"/>
        <v>1</v>
      </c>
      <c r="S2455" s="8">
        <f t="shared" si="175"/>
        <v>1</v>
      </c>
      <c r="T2455" s="8">
        <f t="shared" si="176"/>
        <v>3</v>
      </c>
    </row>
    <row r="2456" customHeight="1" spans="1:20">
      <c r="A2456" s="4"/>
      <c r="Q2456" s="8">
        <f t="shared" si="173"/>
        <v>1</v>
      </c>
      <c r="R2456" s="8">
        <f t="shared" si="174"/>
        <v>1</v>
      </c>
      <c r="S2456" s="8">
        <f t="shared" si="175"/>
        <v>1</v>
      </c>
      <c r="T2456" s="8">
        <f t="shared" si="176"/>
        <v>3</v>
      </c>
    </row>
    <row r="2457" customHeight="1" spans="1:20">
      <c r="A2457" s="4"/>
      <c r="Q2457" s="8">
        <f t="shared" si="173"/>
        <v>1</v>
      </c>
      <c r="R2457" s="8">
        <f t="shared" si="174"/>
        <v>1</v>
      </c>
      <c r="S2457" s="8">
        <f t="shared" si="175"/>
        <v>1</v>
      </c>
      <c r="T2457" s="8">
        <f t="shared" si="176"/>
        <v>3</v>
      </c>
    </row>
    <row r="2458" customHeight="1" spans="1:20">
      <c r="A2458" s="4"/>
      <c r="Q2458" s="8">
        <f t="shared" si="173"/>
        <v>1</v>
      </c>
      <c r="R2458" s="8">
        <f t="shared" si="174"/>
        <v>1</v>
      </c>
      <c r="S2458" s="8">
        <f t="shared" si="175"/>
        <v>1</v>
      </c>
      <c r="T2458" s="8">
        <f t="shared" si="176"/>
        <v>3</v>
      </c>
    </row>
    <row r="2459" customHeight="1" spans="1:20">
      <c r="A2459" s="4"/>
      <c r="Q2459" s="8">
        <f t="shared" si="173"/>
        <v>1</v>
      </c>
      <c r="R2459" s="8">
        <f t="shared" si="174"/>
        <v>1</v>
      </c>
      <c r="S2459" s="8">
        <f t="shared" si="175"/>
        <v>1</v>
      </c>
      <c r="T2459" s="8">
        <f t="shared" si="176"/>
        <v>3</v>
      </c>
    </row>
    <row r="2460" customHeight="1" spans="1:20">
      <c r="A2460" s="4"/>
      <c r="Q2460" s="8">
        <f t="shared" si="173"/>
        <v>1</v>
      </c>
      <c r="R2460" s="8">
        <f t="shared" si="174"/>
        <v>1</v>
      </c>
      <c r="S2460" s="8">
        <f t="shared" si="175"/>
        <v>1</v>
      </c>
      <c r="T2460" s="8">
        <f t="shared" si="176"/>
        <v>3</v>
      </c>
    </row>
    <row r="2461" customHeight="1" spans="1:20">
      <c r="A2461" s="4"/>
      <c r="Q2461" s="8">
        <f t="shared" si="173"/>
        <v>1</v>
      </c>
      <c r="R2461" s="8">
        <f t="shared" si="174"/>
        <v>1</v>
      </c>
      <c r="S2461" s="8">
        <f t="shared" si="175"/>
        <v>1</v>
      </c>
      <c r="T2461" s="8">
        <f t="shared" si="176"/>
        <v>3</v>
      </c>
    </row>
    <row r="2462" customHeight="1" spans="1:20">
      <c r="A2462" s="4"/>
      <c r="Q2462" s="8">
        <f t="shared" si="173"/>
        <v>1</v>
      </c>
      <c r="R2462" s="8">
        <f t="shared" si="174"/>
        <v>1</v>
      </c>
      <c r="S2462" s="8">
        <f t="shared" si="175"/>
        <v>1</v>
      </c>
      <c r="T2462" s="8">
        <f t="shared" si="176"/>
        <v>3</v>
      </c>
    </row>
    <row r="2463" customHeight="1" spans="1:20">
      <c r="A2463" s="4"/>
      <c r="Q2463" s="8">
        <f t="shared" si="173"/>
        <v>1</v>
      </c>
      <c r="R2463" s="8">
        <f t="shared" si="174"/>
        <v>1</v>
      </c>
      <c r="S2463" s="8">
        <f t="shared" si="175"/>
        <v>1</v>
      </c>
      <c r="T2463" s="8">
        <f t="shared" si="176"/>
        <v>3</v>
      </c>
    </row>
    <row r="2464" customHeight="1" spans="1:20">
      <c r="A2464" s="4"/>
      <c r="Q2464" s="8">
        <f t="shared" si="173"/>
        <v>1</v>
      </c>
      <c r="R2464" s="8">
        <f t="shared" si="174"/>
        <v>1</v>
      </c>
      <c r="S2464" s="8">
        <f t="shared" si="175"/>
        <v>1</v>
      </c>
      <c r="T2464" s="8">
        <f t="shared" si="176"/>
        <v>3</v>
      </c>
    </row>
    <row r="2465" customHeight="1" spans="1:20">
      <c r="A2465" s="4"/>
      <c r="Q2465" s="8">
        <f t="shared" si="173"/>
        <v>1</v>
      </c>
      <c r="R2465" s="8">
        <f t="shared" si="174"/>
        <v>1</v>
      </c>
      <c r="S2465" s="8">
        <f t="shared" si="175"/>
        <v>1</v>
      </c>
      <c r="T2465" s="8">
        <f t="shared" si="176"/>
        <v>3</v>
      </c>
    </row>
    <row r="2466" customHeight="1" spans="1:20">
      <c r="A2466" s="4"/>
      <c r="Q2466" s="8">
        <f t="shared" si="173"/>
        <v>1</v>
      </c>
      <c r="R2466" s="8">
        <f t="shared" si="174"/>
        <v>1</v>
      </c>
      <c r="S2466" s="8">
        <f t="shared" si="175"/>
        <v>1</v>
      </c>
      <c r="T2466" s="8">
        <f t="shared" si="176"/>
        <v>3</v>
      </c>
    </row>
    <row r="2467" customHeight="1" spans="1:20">
      <c r="A2467" s="4"/>
      <c r="Q2467" s="8">
        <f t="shared" si="173"/>
        <v>1</v>
      </c>
      <c r="R2467" s="8">
        <f t="shared" si="174"/>
        <v>1</v>
      </c>
      <c r="S2467" s="8">
        <f t="shared" si="175"/>
        <v>1</v>
      </c>
      <c r="T2467" s="8">
        <f t="shared" si="176"/>
        <v>3</v>
      </c>
    </row>
    <row r="2468" customHeight="1" spans="1:20">
      <c r="A2468" s="4"/>
      <c r="Q2468" s="8">
        <f t="shared" si="173"/>
        <v>1</v>
      </c>
      <c r="R2468" s="8">
        <f t="shared" si="174"/>
        <v>1</v>
      </c>
      <c r="S2468" s="8">
        <f t="shared" si="175"/>
        <v>1</v>
      </c>
      <c r="T2468" s="8">
        <f t="shared" si="176"/>
        <v>3</v>
      </c>
    </row>
    <row r="2469" customHeight="1" spans="1:20">
      <c r="A2469" s="4"/>
      <c r="Q2469" s="8">
        <f t="shared" si="173"/>
        <v>1</v>
      </c>
      <c r="R2469" s="8">
        <f t="shared" si="174"/>
        <v>1</v>
      </c>
      <c r="S2469" s="8">
        <f t="shared" si="175"/>
        <v>1</v>
      </c>
      <c r="T2469" s="8">
        <f t="shared" si="176"/>
        <v>3</v>
      </c>
    </row>
    <row r="2470" customHeight="1" spans="1:20">
      <c r="A2470" s="4"/>
      <c r="Q2470" s="8">
        <f t="shared" si="173"/>
        <v>1</v>
      </c>
      <c r="R2470" s="8">
        <f t="shared" si="174"/>
        <v>1</v>
      </c>
      <c r="S2470" s="8">
        <f t="shared" si="175"/>
        <v>1</v>
      </c>
      <c r="T2470" s="8">
        <f t="shared" si="176"/>
        <v>3</v>
      </c>
    </row>
    <row r="2471" customHeight="1" spans="1:20">
      <c r="A2471" s="4"/>
      <c r="Q2471" s="8">
        <f t="shared" si="173"/>
        <v>1</v>
      </c>
      <c r="R2471" s="8">
        <f t="shared" si="174"/>
        <v>1</v>
      </c>
      <c r="S2471" s="8">
        <f t="shared" si="175"/>
        <v>1</v>
      </c>
      <c r="T2471" s="8">
        <f t="shared" si="176"/>
        <v>3</v>
      </c>
    </row>
    <row r="2472" customHeight="1" spans="1:20">
      <c r="A2472" s="4"/>
      <c r="Q2472" s="8">
        <f t="shared" si="173"/>
        <v>1</v>
      </c>
      <c r="R2472" s="8">
        <f t="shared" si="174"/>
        <v>1</v>
      </c>
      <c r="S2472" s="8">
        <f t="shared" si="175"/>
        <v>1</v>
      </c>
      <c r="T2472" s="8">
        <f t="shared" si="176"/>
        <v>3</v>
      </c>
    </row>
    <row r="2473" customHeight="1" spans="1:20">
      <c r="A2473" s="4"/>
      <c r="Q2473" s="8">
        <f t="shared" si="173"/>
        <v>1</v>
      </c>
      <c r="R2473" s="8">
        <f t="shared" si="174"/>
        <v>1</v>
      </c>
      <c r="S2473" s="8">
        <f t="shared" si="175"/>
        <v>1</v>
      </c>
      <c r="T2473" s="8">
        <f t="shared" si="176"/>
        <v>3</v>
      </c>
    </row>
    <row r="2474" customHeight="1" spans="1:20">
      <c r="A2474" s="4"/>
      <c r="Q2474" s="8">
        <f t="shared" si="173"/>
        <v>1</v>
      </c>
      <c r="R2474" s="8">
        <f t="shared" si="174"/>
        <v>1</v>
      </c>
      <c r="S2474" s="8">
        <f t="shared" si="175"/>
        <v>1</v>
      </c>
      <c r="T2474" s="8">
        <f t="shared" si="176"/>
        <v>3</v>
      </c>
    </row>
    <row r="2475" customHeight="1" spans="1:20">
      <c r="A2475" s="4"/>
      <c r="Q2475" s="8">
        <f t="shared" si="173"/>
        <v>1</v>
      </c>
      <c r="R2475" s="8">
        <f t="shared" si="174"/>
        <v>1</v>
      </c>
      <c r="S2475" s="8">
        <f t="shared" si="175"/>
        <v>1</v>
      </c>
      <c r="T2475" s="8">
        <f t="shared" si="176"/>
        <v>3</v>
      </c>
    </row>
    <row r="2476" customHeight="1" spans="1:20">
      <c r="A2476" s="4"/>
      <c r="Q2476" s="8">
        <f t="shared" si="173"/>
        <v>1</v>
      </c>
      <c r="R2476" s="8">
        <f t="shared" si="174"/>
        <v>1</v>
      </c>
      <c r="S2476" s="8">
        <f t="shared" si="175"/>
        <v>1</v>
      </c>
      <c r="T2476" s="8">
        <f t="shared" si="176"/>
        <v>3</v>
      </c>
    </row>
    <row r="2477" customHeight="1" spans="1:20">
      <c r="A2477" s="4"/>
      <c r="Q2477" s="8">
        <f t="shared" si="173"/>
        <v>1</v>
      </c>
      <c r="R2477" s="8">
        <f t="shared" si="174"/>
        <v>1</v>
      </c>
      <c r="S2477" s="8">
        <f t="shared" si="175"/>
        <v>1</v>
      </c>
      <c r="T2477" s="8">
        <f t="shared" si="176"/>
        <v>3</v>
      </c>
    </row>
    <row r="2478" customHeight="1" spans="1:20">
      <c r="A2478" s="4"/>
      <c r="Q2478" s="8">
        <f t="shared" si="173"/>
        <v>1</v>
      </c>
      <c r="R2478" s="8">
        <f t="shared" si="174"/>
        <v>1</v>
      </c>
      <c r="S2478" s="8">
        <f t="shared" si="175"/>
        <v>1</v>
      </c>
      <c r="T2478" s="8">
        <f t="shared" si="176"/>
        <v>3</v>
      </c>
    </row>
    <row r="2479" customHeight="1" spans="1:20">
      <c r="A2479" s="4"/>
      <c r="Q2479" s="8">
        <f t="shared" si="173"/>
        <v>1</v>
      </c>
      <c r="R2479" s="8">
        <f t="shared" si="174"/>
        <v>1</v>
      </c>
      <c r="S2479" s="8">
        <f t="shared" si="175"/>
        <v>1</v>
      </c>
      <c r="T2479" s="8">
        <f t="shared" si="176"/>
        <v>3</v>
      </c>
    </row>
    <row r="2480" customHeight="1" spans="1:20">
      <c r="A2480" s="4"/>
      <c r="Q2480" s="8">
        <f t="shared" si="173"/>
        <v>1</v>
      </c>
      <c r="R2480" s="8">
        <f t="shared" si="174"/>
        <v>1</v>
      </c>
      <c r="S2480" s="8">
        <f t="shared" si="175"/>
        <v>1</v>
      </c>
      <c r="T2480" s="8">
        <f t="shared" si="176"/>
        <v>3</v>
      </c>
    </row>
    <row r="2481" customHeight="1" spans="1:20">
      <c r="A2481" s="4"/>
      <c r="Q2481" s="8">
        <f t="shared" si="173"/>
        <v>1</v>
      </c>
      <c r="R2481" s="8">
        <f t="shared" si="174"/>
        <v>1</v>
      </c>
      <c r="S2481" s="8">
        <f t="shared" si="175"/>
        <v>1</v>
      </c>
      <c r="T2481" s="8">
        <f t="shared" si="176"/>
        <v>3</v>
      </c>
    </row>
    <row r="2482" customHeight="1" spans="1:20">
      <c r="A2482" s="4"/>
      <c r="Q2482" s="8">
        <f t="shared" si="173"/>
        <v>1</v>
      </c>
      <c r="R2482" s="8">
        <f t="shared" si="174"/>
        <v>1</v>
      </c>
      <c r="S2482" s="8">
        <f t="shared" si="175"/>
        <v>1</v>
      </c>
      <c r="T2482" s="8">
        <f t="shared" si="176"/>
        <v>3</v>
      </c>
    </row>
    <row r="2483" customHeight="1" spans="1:20">
      <c r="A2483" s="4"/>
      <c r="Q2483" s="8">
        <f t="shared" si="173"/>
        <v>1</v>
      </c>
      <c r="R2483" s="8">
        <f t="shared" si="174"/>
        <v>1</v>
      </c>
      <c r="S2483" s="8">
        <f t="shared" si="175"/>
        <v>1</v>
      </c>
      <c r="T2483" s="8">
        <f t="shared" si="176"/>
        <v>3</v>
      </c>
    </row>
    <row r="2484" customHeight="1" spans="1:20">
      <c r="A2484" s="4"/>
      <c r="Q2484" s="8">
        <f t="shared" si="173"/>
        <v>1</v>
      </c>
      <c r="R2484" s="8">
        <f t="shared" si="174"/>
        <v>1</v>
      </c>
      <c r="S2484" s="8">
        <f t="shared" si="175"/>
        <v>1</v>
      </c>
      <c r="T2484" s="8">
        <f t="shared" si="176"/>
        <v>3</v>
      </c>
    </row>
    <row r="2485" customHeight="1" spans="1:20">
      <c r="A2485" s="4"/>
      <c r="Q2485" s="8">
        <f t="shared" si="173"/>
        <v>1</v>
      </c>
      <c r="R2485" s="8">
        <f t="shared" si="174"/>
        <v>1</v>
      </c>
      <c r="S2485" s="8">
        <f t="shared" si="175"/>
        <v>1</v>
      </c>
      <c r="T2485" s="8">
        <f t="shared" si="176"/>
        <v>3</v>
      </c>
    </row>
    <row r="2486" customHeight="1" spans="1:20">
      <c r="A2486" s="4"/>
      <c r="Q2486" s="8">
        <f t="shared" si="173"/>
        <v>1</v>
      </c>
      <c r="R2486" s="8">
        <f t="shared" si="174"/>
        <v>1</v>
      </c>
      <c r="S2486" s="8">
        <f t="shared" si="175"/>
        <v>1</v>
      </c>
      <c r="T2486" s="8">
        <f t="shared" si="176"/>
        <v>3</v>
      </c>
    </row>
    <row r="2487" customHeight="1" spans="1:20">
      <c r="A2487" s="4"/>
      <c r="Q2487" s="8">
        <f t="shared" si="173"/>
        <v>1</v>
      </c>
      <c r="R2487" s="8">
        <f t="shared" si="174"/>
        <v>1</v>
      </c>
      <c r="S2487" s="8">
        <f t="shared" si="175"/>
        <v>1</v>
      </c>
      <c r="T2487" s="8">
        <f t="shared" si="176"/>
        <v>3</v>
      </c>
    </row>
    <row r="2488" customHeight="1" spans="1:20">
      <c r="A2488" s="4"/>
      <c r="Q2488" s="8">
        <f t="shared" si="173"/>
        <v>1</v>
      </c>
      <c r="R2488" s="8">
        <f t="shared" si="174"/>
        <v>1</v>
      </c>
      <c r="S2488" s="8">
        <f t="shared" si="175"/>
        <v>1</v>
      </c>
      <c r="T2488" s="8">
        <f t="shared" si="176"/>
        <v>3</v>
      </c>
    </row>
    <row r="2489" customHeight="1" spans="1:20">
      <c r="A2489" s="4"/>
      <c r="Q2489" s="8">
        <f t="shared" si="173"/>
        <v>1</v>
      </c>
      <c r="R2489" s="8">
        <f t="shared" si="174"/>
        <v>1</v>
      </c>
      <c r="S2489" s="8">
        <f t="shared" si="175"/>
        <v>1</v>
      </c>
      <c r="T2489" s="8">
        <f t="shared" si="176"/>
        <v>3</v>
      </c>
    </row>
    <row r="2490" customHeight="1" spans="1:20">
      <c r="A2490" s="4"/>
      <c r="Q2490" s="8">
        <f t="shared" si="173"/>
        <v>1</v>
      </c>
      <c r="R2490" s="8">
        <f t="shared" si="174"/>
        <v>1</v>
      </c>
      <c r="S2490" s="8">
        <f t="shared" si="175"/>
        <v>1</v>
      </c>
      <c r="T2490" s="8">
        <f t="shared" si="176"/>
        <v>3</v>
      </c>
    </row>
    <row r="2491" customHeight="1" spans="1:20">
      <c r="A2491" s="4"/>
      <c r="Q2491" s="8">
        <f t="shared" si="173"/>
        <v>1</v>
      </c>
      <c r="R2491" s="8">
        <f t="shared" si="174"/>
        <v>1</v>
      </c>
      <c r="S2491" s="8">
        <f t="shared" si="175"/>
        <v>1</v>
      </c>
      <c r="T2491" s="8">
        <f t="shared" si="176"/>
        <v>3</v>
      </c>
    </row>
    <row r="2492" customHeight="1" spans="1:20">
      <c r="A2492" s="4"/>
      <c r="Q2492" s="8">
        <f t="shared" si="173"/>
        <v>1</v>
      </c>
      <c r="R2492" s="8">
        <f t="shared" si="174"/>
        <v>1</v>
      </c>
      <c r="S2492" s="8">
        <f t="shared" si="175"/>
        <v>1</v>
      </c>
      <c r="T2492" s="8">
        <f t="shared" si="176"/>
        <v>3</v>
      </c>
    </row>
    <row r="2493" customHeight="1" spans="1:20">
      <c r="A2493" s="4"/>
      <c r="Q2493" s="8">
        <f t="shared" si="173"/>
        <v>1</v>
      </c>
      <c r="R2493" s="8">
        <f t="shared" si="174"/>
        <v>1</v>
      </c>
      <c r="S2493" s="8">
        <f t="shared" si="175"/>
        <v>1</v>
      </c>
      <c r="T2493" s="8">
        <f t="shared" si="176"/>
        <v>3</v>
      </c>
    </row>
    <row r="2494" customHeight="1" spans="1:20">
      <c r="A2494" s="4"/>
      <c r="Q2494" s="8">
        <f t="shared" si="173"/>
        <v>1</v>
      </c>
      <c r="R2494" s="8">
        <f t="shared" si="174"/>
        <v>1</v>
      </c>
      <c r="S2494" s="8">
        <f t="shared" si="175"/>
        <v>1</v>
      </c>
      <c r="T2494" s="8">
        <f t="shared" si="176"/>
        <v>3</v>
      </c>
    </row>
    <row r="2495" customHeight="1" spans="1:20">
      <c r="A2495" s="4"/>
      <c r="Q2495" s="8">
        <f t="shared" si="173"/>
        <v>1</v>
      </c>
      <c r="R2495" s="8">
        <f t="shared" si="174"/>
        <v>1</v>
      </c>
      <c r="S2495" s="8">
        <f t="shared" si="175"/>
        <v>1</v>
      </c>
      <c r="T2495" s="8">
        <f t="shared" si="176"/>
        <v>3</v>
      </c>
    </row>
    <row r="2496" customHeight="1" spans="1:20">
      <c r="A2496" s="4"/>
      <c r="Q2496" s="8">
        <f t="shared" si="173"/>
        <v>1</v>
      </c>
      <c r="R2496" s="8">
        <f t="shared" si="174"/>
        <v>1</v>
      </c>
      <c r="S2496" s="8">
        <f t="shared" si="175"/>
        <v>1</v>
      </c>
      <c r="T2496" s="8">
        <f t="shared" si="176"/>
        <v>3</v>
      </c>
    </row>
    <row r="2497" customHeight="1" spans="1:20">
      <c r="A2497" s="4"/>
      <c r="Q2497" s="8">
        <f t="shared" si="173"/>
        <v>1</v>
      </c>
      <c r="R2497" s="8">
        <f t="shared" si="174"/>
        <v>1</v>
      </c>
      <c r="S2497" s="8">
        <f t="shared" si="175"/>
        <v>1</v>
      </c>
      <c r="T2497" s="8">
        <f t="shared" si="176"/>
        <v>3</v>
      </c>
    </row>
    <row r="2498" customHeight="1" spans="1:20">
      <c r="A2498" s="4"/>
      <c r="Q2498" s="8">
        <f t="shared" si="173"/>
        <v>1</v>
      </c>
      <c r="R2498" s="8">
        <f t="shared" si="174"/>
        <v>1</v>
      </c>
      <c r="S2498" s="8">
        <f t="shared" si="175"/>
        <v>1</v>
      </c>
      <c r="T2498" s="8">
        <f t="shared" si="176"/>
        <v>3</v>
      </c>
    </row>
    <row r="2499" customHeight="1" spans="1:20">
      <c r="A2499" s="4"/>
      <c r="Q2499" s="8">
        <f t="shared" ref="Q2499:Q2562" si="177">IF(K2499="No comment",0,1)</f>
        <v>1</v>
      </c>
      <c r="R2499" s="8">
        <f t="shared" ref="R2499:R2562" si="178">IF(L2499="No comment",0,1)</f>
        <v>1</v>
      </c>
      <c r="S2499" s="8">
        <f t="shared" ref="S2499:S2562" si="179">IF(M2499="No comment",0,1)</f>
        <v>1</v>
      </c>
      <c r="T2499" s="8">
        <f t="shared" ref="T2499:T2562" si="180">SUM(N2499:S2499)</f>
        <v>3</v>
      </c>
    </row>
    <row r="2500" customHeight="1" spans="1:20">
      <c r="A2500" s="4"/>
      <c r="Q2500" s="8">
        <f t="shared" si="177"/>
        <v>1</v>
      </c>
      <c r="R2500" s="8">
        <f t="shared" si="178"/>
        <v>1</v>
      </c>
      <c r="S2500" s="8">
        <f t="shared" si="179"/>
        <v>1</v>
      </c>
      <c r="T2500" s="8">
        <f t="shared" si="180"/>
        <v>3</v>
      </c>
    </row>
    <row r="2501" customHeight="1" spans="1:20">
      <c r="A2501" s="4"/>
      <c r="Q2501" s="8">
        <f t="shared" si="177"/>
        <v>1</v>
      </c>
      <c r="R2501" s="8">
        <f t="shared" si="178"/>
        <v>1</v>
      </c>
      <c r="S2501" s="8">
        <f t="shared" si="179"/>
        <v>1</v>
      </c>
      <c r="T2501" s="8">
        <f t="shared" si="180"/>
        <v>3</v>
      </c>
    </row>
    <row r="2502" customHeight="1" spans="1:20">
      <c r="A2502" s="4"/>
      <c r="Q2502" s="8">
        <f t="shared" si="177"/>
        <v>1</v>
      </c>
      <c r="R2502" s="8">
        <f t="shared" si="178"/>
        <v>1</v>
      </c>
      <c r="S2502" s="8">
        <f t="shared" si="179"/>
        <v>1</v>
      </c>
      <c r="T2502" s="8">
        <f t="shared" si="180"/>
        <v>3</v>
      </c>
    </row>
    <row r="2503" customHeight="1" spans="1:20">
      <c r="A2503" s="4"/>
      <c r="Q2503" s="8">
        <f t="shared" si="177"/>
        <v>1</v>
      </c>
      <c r="R2503" s="8">
        <f t="shared" si="178"/>
        <v>1</v>
      </c>
      <c r="S2503" s="8">
        <f t="shared" si="179"/>
        <v>1</v>
      </c>
      <c r="T2503" s="8">
        <f t="shared" si="180"/>
        <v>3</v>
      </c>
    </row>
    <row r="2504" customHeight="1" spans="1:20">
      <c r="A2504" s="4"/>
      <c r="Q2504" s="8">
        <f t="shared" si="177"/>
        <v>1</v>
      </c>
      <c r="R2504" s="8">
        <f t="shared" si="178"/>
        <v>1</v>
      </c>
      <c r="S2504" s="8">
        <f t="shared" si="179"/>
        <v>1</v>
      </c>
      <c r="T2504" s="8">
        <f t="shared" si="180"/>
        <v>3</v>
      </c>
    </row>
    <row r="2505" customHeight="1" spans="1:20">
      <c r="A2505" s="4"/>
      <c r="Q2505" s="8">
        <f t="shared" si="177"/>
        <v>1</v>
      </c>
      <c r="R2505" s="8">
        <f t="shared" si="178"/>
        <v>1</v>
      </c>
      <c r="S2505" s="8">
        <f t="shared" si="179"/>
        <v>1</v>
      </c>
      <c r="T2505" s="8">
        <f t="shared" si="180"/>
        <v>3</v>
      </c>
    </row>
    <row r="2506" customHeight="1" spans="1:20">
      <c r="A2506" s="4"/>
      <c r="Q2506" s="8">
        <f t="shared" si="177"/>
        <v>1</v>
      </c>
      <c r="R2506" s="8">
        <f t="shared" si="178"/>
        <v>1</v>
      </c>
      <c r="S2506" s="8">
        <f t="shared" si="179"/>
        <v>1</v>
      </c>
      <c r="T2506" s="8">
        <f t="shared" si="180"/>
        <v>3</v>
      </c>
    </row>
    <row r="2507" customHeight="1" spans="1:20">
      <c r="A2507" s="4"/>
      <c r="Q2507" s="8">
        <f t="shared" si="177"/>
        <v>1</v>
      </c>
      <c r="R2507" s="8">
        <f t="shared" si="178"/>
        <v>1</v>
      </c>
      <c r="S2507" s="8">
        <f t="shared" si="179"/>
        <v>1</v>
      </c>
      <c r="T2507" s="8">
        <f t="shared" si="180"/>
        <v>3</v>
      </c>
    </row>
    <row r="2508" customHeight="1" spans="1:20">
      <c r="A2508" s="4"/>
      <c r="Q2508" s="8">
        <f t="shared" si="177"/>
        <v>1</v>
      </c>
      <c r="R2508" s="8">
        <f t="shared" si="178"/>
        <v>1</v>
      </c>
      <c r="S2508" s="8">
        <f t="shared" si="179"/>
        <v>1</v>
      </c>
      <c r="T2508" s="8">
        <f t="shared" si="180"/>
        <v>3</v>
      </c>
    </row>
    <row r="2509" customHeight="1" spans="1:20">
      <c r="A2509" s="4"/>
      <c r="Q2509" s="8">
        <f t="shared" si="177"/>
        <v>1</v>
      </c>
      <c r="R2509" s="8">
        <f t="shared" si="178"/>
        <v>1</v>
      </c>
      <c r="S2509" s="8">
        <f t="shared" si="179"/>
        <v>1</v>
      </c>
      <c r="T2509" s="8">
        <f t="shared" si="180"/>
        <v>3</v>
      </c>
    </row>
    <row r="2510" customHeight="1" spans="1:20">
      <c r="A2510" s="4"/>
      <c r="Q2510" s="8">
        <f t="shared" si="177"/>
        <v>1</v>
      </c>
      <c r="R2510" s="8">
        <f t="shared" si="178"/>
        <v>1</v>
      </c>
      <c r="S2510" s="8">
        <f t="shared" si="179"/>
        <v>1</v>
      </c>
      <c r="T2510" s="8">
        <f t="shared" si="180"/>
        <v>3</v>
      </c>
    </row>
    <row r="2511" customHeight="1" spans="1:20">
      <c r="A2511" s="4"/>
      <c r="Q2511" s="8">
        <f t="shared" si="177"/>
        <v>1</v>
      </c>
      <c r="R2511" s="8">
        <f t="shared" si="178"/>
        <v>1</v>
      </c>
      <c r="S2511" s="8">
        <f t="shared" si="179"/>
        <v>1</v>
      </c>
      <c r="T2511" s="8">
        <f t="shared" si="180"/>
        <v>3</v>
      </c>
    </row>
    <row r="2512" customHeight="1" spans="1:20">
      <c r="A2512" s="4"/>
      <c r="Q2512" s="8">
        <f t="shared" si="177"/>
        <v>1</v>
      </c>
      <c r="R2512" s="8">
        <f t="shared" si="178"/>
        <v>1</v>
      </c>
      <c r="S2512" s="8">
        <f t="shared" si="179"/>
        <v>1</v>
      </c>
      <c r="T2512" s="8">
        <f t="shared" si="180"/>
        <v>3</v>
      </c>
    </row>
    <row r="2513" customHeight="1" spans="1:20">
      <c r="A2513" s="4"/>
      <c r="Q2513" s="8">
        <f t="shared" si="177"/>
        <v>1</v>
      </c>
      <c r="R2513" s="8">
        <f t="shared" si="178"/>
        <v>1</v>
      </c>
      <c r="S2513" s="8">
        <f t="shared" si="179"/>
        <v>1</v>
      </c>
      <c r="T2513" s="8">
        <f t="shared" si="180"/>
        <v>3</v>
      </c>
    </row>
    <row r="2514" customHeight="1" spans="1:20">
      <c r="A2514" s="4"/>
      <c r="Q2514" s="8">
        <f t="shared" si="177"/>
        <v>1</v>
      </c>
      <c r="R2514" s="8">
        <f t="shared" si="178"/>
        <v>1</v>
      </c>
      <c r="S2514" s="8">
        <f t="shared" si="179"/>
        <v>1</v>
      </c>
      <c r="T2514" s="8">
        <f t="shared" si="180"/>
        <v>3</v>
      </c>
    </row>
    <row r="2515" customHeight="1" spans="1:20">
      <c r="A2515" s="4"/>
      <c r="Q2515" s="8">
        <f t="shared" si="177"/>
        <v>1</v>
      </c>
      <c r="R2515" s="8">
        <f t="shared" si="178"/>
        <v>1</v>
      </c>
      <c r="S2515" s="8">
        <f t="shared" si="179"/>
        <v>1</v>
      </c>
      <c r="T2515" s="8">
        <f t="shared" si="180"/>
        <v>3</v>
      </c>
    </row>
    <row r="2516" customHeight="1" spans="1:20">
      <c r="A2516" s="4"/>
      <c r="Q2516" s="8">
        <f t="shared" si="177"/>
        <v>1</v>
      </c>
      <c r="R2516" s="8">
        <f t="shared" si="178"/>
        <v>1</v>
      </c>
      <c r="S2516" s="8">
        <f t="shared" si="179"/>
        <v>1</v>
      </c>
      <c r="T2516" s="8">
        <f t="shared" si="180"/>
        <v>3</v>
      </c>
    </row>
    <row r="2517" customHeight="1" spans="1:20">
      <c r="A2517" s="4"/>
      <c r="Q2517" s="8">
        <f t="shared" si="177"/>
        <v>1</v>
      </c>
      <c r="R2517" s="8">
        <f t="shared" si="178"/>
        <v>1</v>
      </c>
      <c r="S2517" s="8">
        <f t="shared" si="179"/>
        <v>1</v>
      </c>
      <c r="T2517" s="8">
        <f t="shared" si="180"/>
        <v>3</v>
      </c>
    </row>
    <row r="2518" customHeight="1" spans="1:20">
      <c r="A2518" s="4"/>
      <c r="Q2518" s="8">
        <f t="shared" si="177"/>
        <v>1</v>
      </c>
      <c r="R2518" s="8">
        <f t="shared" si="178"/>
        <v>1</v>
      </c>
      <c r="S2518" s="8">
        <f t="shared" si="179"/>
        <v>1</v>
      </c>
      <c r="T2518" s="8">
        <f t="shared" si="180"/>
        <v>3</v>
      </c>
    </row>
    <row r="2519" customHeight="1" spans="1:20">
      <c r="A2519" s="4"/>
      <c r="Q2519" s="8">
        <f t="shared" si="177"/>
        <v>1</v>
      </c>
      <c r="R2519" s="8">
        <f t="shared" si="178"/>
        <v>1</v>
      </c>
      <c r="S2519" s="8">
        <f t="shared" si="179"/>
        <v>1</v>
      </c>
      <c r="T2519" s="8">
        <f t="shared" si="180"/>
        <v>3</v>
      </c>
    </row>
    <row r="2520" customHeight="1" spans="1:20">
      <c r="A2520" s="4"/>
      <c r="Q2520" s="8">
        <f t="shared" si="177"/>
        <v>1</v>
      </c>
      <c r="R2520" s="8">
        <f t="shared" si="178"/>
        <v>1</v>
      </c>
      <c r="S2520" s="8">
        <f t="shared" si="179"/>
        <v>1</v>
      </c>
      <c r="T2520" s="8">
        <f t="shared" si="180"/>
        <v>3</v>
      </c>
    </row>
    <row r="2521" customHeight="1" spans="1:20">
      <c r="A2521" s="4"/>
      <c r="Q2521" s="8">
        <f t="shared" si="177"/>
        <v>1</v>
      </c>
      <c r="R2521" s="8">
        <f t="shared" si="178"/>
        <v>1</v>
      </c>
      <c r="S2521" s="8">
        <f t="shared" si="179"/>
        <v>1</v>
      </c>
      <c r="T2521" s="8">
        <f t="shared" si="180"/>
        <v>3</v>
      </c>
    </row>
    <row r="2522" customHeight="1" spans="1:20">
      <c r="A2522" s="4"/>
      <c r="Q2522" s="8">
        <f t="shared" si="177"/>
        <v>1</v>
      </c>
      <c r="R2522" s="8">
        <f t="shared" si="178"/>
        <v>1</v>
      </c>
      <c r="S2522" s="8">
        <f t="shared" si="179"/>
        <v>1</v>
      </c>
      <c r="T2522" s="8">
        <f t="shared" si="180"/>
        <v>3</v>
      </c>
    </row>
    <row r="2523" customHeight="1" spans="1:20">
      <c r="A2523" s="4"/>
      <c r="Q2523" s="8">
        <f t="shared" si="177"/>
        <v>1</v>
      </c>
      <c r="R2523" s="8">
        <f t="shared" si="178"/>
        <v>1</v>
      </c>
      <c r="S2523" s="8">
        <f t="shared" si="179"/>
        <v>1</v>
      </c>
      <c r="T2523" s="8">
        <f t="shared" si="180"/>
        <v>3</v>
      </c>
    </row>
    <row r="2524" customHeight="1" spans="1:20">
      <c r="A2524" s="4"/>
      <c r="Q2524" s="8">
        <f t="shared" si="177"/>
        <v>1</v>
      </c>
      <c r="R2524" s="8">
        <f t="shared" si="178"/>
        <v>1</v>
      </c>
      <c r="S2524" s="8">
        <f t="shared" si="179"/>
        <v>1</v>
      </c>
      <c r="T2524" s="8">
        <f t="shared" si="180"/>
        <v>3</v>
      </c>
    </row>
    <row r="2525" customHeight="1" spans="1:20">
      <c r="A2525" s="4"/>
      <c r="Q2525" s="8">
        <f t="shared" si="177"/>
        <v>1</v>
      </c>
      <c r="R2525" s="8">
        <f t="shared" si="178"/>
        <v>1</v>
      </c>
      <c r="S2525" s="8">
        <f t="shared" si="179"/>
        <v>1</v>
      </c>
      <c r="T2525" s="8">
        <f t="shared" si="180"/>
        <v>3</v>
      </c>
    </row>
    <row r="2526" customHeight="1" spans="1:20">
      <c r="A2526" s="4"/>
      <c r="Q2526" s="8">
        <f t="shared" si="177"/>
        <v>1</v>
      </c>
      <c r="R2526" s="8">
        <f t="shared" si="178"/>
        <v>1</v>
      </c>
      <c r="S2526" s="8">
        <f t="shared" si="179"/>
        <v>1</v>
      </c>
      <c r="T2526" s="8">
        <f t="shared" si="180"/>
        <v>3</v>
      </c>
    </row>
    <row r="2527" customHeight="1" spans="1:20">
      <c r="A2527" s="4"/>
      <c r="Q2527" s="8">
        <f t="shared" si="177"/>
        <v>1</v>
      </c>
      <c r="R2527" s="8">
        <f t="shared" si="178"/>
        <v>1</v>
      </c>
      <c r="S2527" s="8">
        <f t="shared" si="179"/>
        <v>1</v>
      </c>
      <c r="T2527" s="8">
        <f t="shared" si="180"/>
        <v>3</v>
      </c>
    </row>
    <row r="2528" customHeight="1" spans="1:20">
      <c r="A2528" s="4"/>
      <c r="Q2528" s="8">
        <f t="shared" si="177"/>
        <v>1</v>
      </c>
      <c r="R2528" s="8">
        <f t="shared" si="178"/>
        <v>1</v>
      </c>
      <c r="S2528" s="8">
        <f t="shared" si="179"/>
        <v>1</v>
      </c>
      <c r="T2528" s="8">
        <f t="shared" si="180"/>
        <v>3</v>
      </c>
    </row>
    <row r="2529" customHeight="1" spans="1:20">
      <c r="A2529" s="4"/>
      <c r="Q2529" s="8">
        <f t="shared" si="177"/>
        <v>1</v>
      </c>
      <c r="R2529" s="8">
        <f t="shared" si="178"/>
        <v>1</v>
      </c>
      <c r="S2529" s="8">
        <f t="shared" si="179"/>
        <v>1</v>
      </c>
      <c r="T2529" s="8">
        <f t="shared" si="180"/>
        <v>3</v>
      </c>
    </row>
    <row r="2530" customHeight="1" spans="1:20">
      <c r="A2530" s="4"/>
      <c r="Q2530" s="8">
        <f t="shared" si="177"/>
        <v>1</v>
      </c>
      <c r="R2530" s="8">
        <f t="shared" si="178"/>
        <v>1</v>
      </c>
      <c r="S2530" s="8">
        <f t="shared" si="179"/>
        <v>1</v>
      </c>
      <c r="T2530" s="8">
        <f t="shared" si="180"/>
        <v>3</v>
      </c>
    </row>
    <row r="2531" customHeight="1" spans="1:20">
      <c r="A2531" s="4"/>
      <c r="Q2531" s="8">
        <f t="shared" si="177"/>
        <v>1</v>
      </c>
      <c r="R2531" s="8">
        <f t="shared" si="178"/>
        <v>1</v>
      </c>
      <c r="S2531" s="8">
        <f t="shared" si="179"/>
        <v>1</v>
      </c>
      <c r="T2531" s="8">
        <f t="shared" si="180"/>
        <v>3</v>
      </c>
    </row>
    <row r="2532" customHeight="1" spans="1:20">
      <c r="A2532" s="4"/>
      <c r="Q2532" s="8">
        <f t="shared" si="177"/>
        <v>1</v>
      </c>
      <c r="R2532" s="8">
        <f t="shared" si="178"/>
        <v>1</v>
      </c>
      <c r="S2532" s="8">
        <f t="shared" si="179"/>
        <v>1</v>
      </c>
      <c r="T2532" s="8">
        <f t="shared" si="180"/>
        <v>3</v>
      </c>
    </row>
    <row r="2533" customHeight="1" spans="1:20">
      <c r="A2533" s="4"/>
      <c r="Q2533" s="8">
        <f t="shared" si="177"/>
        <v>1</v>
      </c>
      <c r="R2533" s="8">
        <f t="shared" si="178"/>
        <v>1</v>
      </c>
      <c r="S2533" s="8">
        <f t="shared" si="179"/>
        <v>1</v>
      </c>
      <c r="T2533" s="8">
        <f t="shared" si="180"/>
        <v>3</v>
      </c>
    </row>
    <row r="2534" customHeight="1" spans="1:20">
      <c r="A2534" s="4"/>
      <c r="Q2534" s="8">
        <f t="shared" si="177"/>
        <v>1</v>
      </c>
      <c r="R2534" s="8">
        <f t="shared" si="178"/>
        <v>1</v>
      </c>
      <c r="S2534" s="8">
        <f t="shared" si="179"/>
        <v>1</v>
      </c>
      <c r="T2534" s="8">
        <f t="shared" si="180"/>
        <v>3</v>
      </c>
    </row>
    <row r="2535" customHeight="1" spans="1:20">
      <c r="A2535" s="4"/>
      <c r="Q2535" s="8">
        <f t="shared" si="177"/>
        <v>1</v>
      </c>
      <c r="R2535" s="8">
        <f t="shared" si="178"/>
        <v>1</v>
      </c>
      <c r="S2535" s="8">
        <f t="shared" si="179"/>
        <v>1</v>
      </c>
      <c r="T2535" s="8">
        <f t="shared" si="180"/>
        <v>3</v>
      </c>
    </row>
    <row r="2536" customHeight="1" spans="1:20">
      <c r="A2536" s="4"/>
      <c r="Q2536" s="8">
        <f t="shared" si="177"/>
        <v>1</v>
      </c>
      <c r="R2536" s="8">
        <f t="shared" si="178"/>
        <v>1</v>
      </c>
      <c r="S2536" s="8">
        <f t="shared" si="179"/>
        <v>1</v>
      </c>
      <c r="T2536" s="8">
        <f t="shared" si="180"/>
        <v>3</v>
      </c>
    </row>
    <row r="2537" customHeight="1" spans="1:20">
      <c r="A2537" s="4"/>
      <c r="Q2537" s="8">
        <f t="shared" si="177"/>
        <v>1</v>
      </c>
      <c r="R2537" s="8">
        <f t="shared" si="178"/>
        <v>1</v>
      </c>
      <c r="S2537" s="8">
        <f t="shared" si="179"/>
        <v>1</v>
      </c>
      <c r="T2537" s="8">
        <f t="shared" si="180"/>
        <v>3</v>
      </c>
    </row>
    <row r="2538" customHeight="1" spans="1:20">
      <c r="A2538" s="4"/>
      <c r="Q2538" s="8">
        <f t="shared" si="177"/>
        <v>1</v>
      </c>
      <c r="R2538" s="8">
        <f t="shared" si="178"/>
        <v>1</v>
      </c>
      <c r="S2538" s="8">
        <f t="shared" si="179"/>
        <v>1</v>
      </c>
      <c r="T2538" s="8">
        <f t="shared" si="180"/>
        <v>3</v>
      </c>
    </row>
    <row r="2539" customHeight="1" spans="1:20">
      <c r="A2539" s="4"/>
      <c r="Q2539" s="8">
        <f t="shared" si="177"/>
        <v>1</v>
      </c>
      <c r="R2539" s="8">
        <f t="shared" si="178"/>
        <v>1</v>
      </c>
      <c r="S2539" s="8">
        <f t="shared" si="179"/>
        <v>1</v>
      </c>
      <c r="T2539" s="8">
        <f t="shared" si="180"/>
        <v>3</v>
      </c>
    </row>
    <row r="2540" customHeight="1" spans="1:20">
      <c r="A2540" s="4"/>
      <c r="Q2540" s="8">
        <f t="shared" si="177"/>
        <v>1</v>
      </c>
      <c r="R2540" s="8">
        <f t="shared" si="178"/>
        <v>1</v>
      </c>
      <c r="S2540" s="8">
        <f t="shared" si="179"/>
        <v>1</v>
      </c>
      <c r="T2540" s="8">
        <f t="shared" si="180"/>
        <v>3</v>
      </c>
    </row>
    <row r="2541" customHeight="1" spans="1:20">
      <c r="A2541" s="4"/>
      <c r="Q2541" s="8">
        <f t="shared" si="177"/>
        <v>1</v>
      </c>
      <c r="R2541" s="8">
        <f t="shared" si="178"/>
        <v>1</v>
      </c>
      <c r="S2541" s="8">
        <f t="shared" si="179"/>
        <v>1</v>
      </c>
      <c r="T2541" s="8">
        <f t="shared" si="180"/>
        <v>3</v>
      </c>
    </row>
    <row r="2542" customHeight="1" spans="1:20">
      <c r="A2542" s="4"/>
      <c r="Q2542" s="8">
        <f t="shared" si="177"/>
        <v>1</v>
      </c>
      <c r="R2542" s="8">
        <f t="shared" si="178"/>
        <v>1</v>
      </c>
      <c r="S2542" s="8">
        <f t="shared" si="179"/>
        <v>1</v>
      </c>
      <c r="T2542" s="8">
        <f t="shared" si="180"/>
        <v>3</v>
      </c>
    </row>
    <row r="2543" customHeight="1" spans="1:20">
      <c r="A2543" s="4"/>
      <c r="Q2543" s="8">
        <f t="shared" si="177"/>
        <v>1</v>
      </c>
      <c r="R2543" s="8">
        <f t="shared" si="178"/>
        <v>1</v>
      </c>
      <c r="S2543" s="8">
        <f t="shared" si="179"/>
        <v>1</v>
      </c>
      <c r="T2543" s="8">
        <f t="shared" si="180"/>
        <v>3</v>
      </c>
    </row>
    <row r="2544" customHeight="1" spans="1:20">
      <c r="A2544" s="4"/>
      <c r="Q2544" s="8">
        <f t="shared" si="177"/>
        <v>1</v>
      </c>
      <c r="R2544" s="8">
        <f t="shared" si="178"/>
        <v>1</v>
      </c>
      <c r="S2544" s="8">
        <f t="shared" si="179"/>
        <v>1</v>
      </c>
      <c r="T2544" s="8">
        <f t="shared" si="180"/>
        <v>3</v>
      </c>
    </row>
    <row r="2545" customHeight="1" spans="1:20">
      <c r="A2545" s="4"/>
      <c r="Q2545" s="8">
        <f t="shared" si="177"/>
        <v>1</v>
      </c>
      <c r="R2545" s="8">
        <f t="shared" si="178"/>
        <v>1</v>
      </c>
      <c r="S2545" s="8">
        <f t="shared" si="179"/>
        <v>1</v>
      </c>
      <c r="T2545" s="8">
        <f t="shared" si="180"/>
        <v>3</v>
      </c>
    </row>
    <row r="2546" customHeight="1" spans="1:20">
      <c r="A2546" s="4"/>
      <c r="Q2546" s="8">
        <f t="shared" si="177"/>
        <v>1</v>
      </c>
      <c r="R2546" s="8">
        <f t="shared" si="178"/>
        <v>1</v>
      </c>
      <c r="S2546" s="8">
        <f t="shared" si="179"/>
        <v>1</v>
      </c>
      <c r="T2546" s="8">
        <f t="shared" si="180"/>
        <v>3</v>
      </c>
    </row>
    <row r="2547" customHeight="1" spans="1:20">
      <c r="A2547" s="4"/>
      <c r="Q2547" s="8">
        <f t="shared" si="177"/>
        <v>1</v>
      </c>
      <c r="R2547" s="8">
        <f t="shared" si="178"/>
        <v>1</v>
      </c>
      <c r="S2547" s="8">
        <f t="shared" si="179"/>
        <v>1</v>
      </c>
      <c r="T2547" s="8">
        <f t="shared" si="180"/>
        <v>3</v>
      </c>
    </row>
    <row r="2548" customHeight="1" spans="1:20">
      <c r="A2548" s="4"/>
      <c r="Q2548" s="8">
        <f t="shared" si="177"/>
        <v>1</v>
      </c>
      <c r="R2548" s="8">
        <f t="shared" si="178"/>
        <v>1</v>
      </c>
      <c r="S2548" s="8">
        <f t="shared" si="179"/>
        <v>1</v>
      </c>
      <c r="T2548" s="8">
        <f t="shared" si="180"/>
        <v>3</v>
      </c>
    </row>
    <row r="2549" customHeight="1" spans="1:20">
      <c r="A2549" s="4"/>
      <c r="Q2549" s="8">
        <f t="shared" si="177"/>
        <v>1</v>
      </c>
      <c r="R2549" s="8">
        <f t="shared" si="178"/>
        <v>1</v>
      </c>
      <c r="S2549" s="8">
        <f t="shared" si="179"/>
        <v>1</v>
      </c>
      <c r="T2549" s="8">
        <f t="shared" si="180"/>
        <v>3</v>
      </c>
    </row>
    <row r="2550" customHeight="1" spans="1:20">
      <c r="A2550" s="4"/>
      <c r="Q2550" s="8">
        <f t="shared" si="177"/>
        <v>1</v>
      </c>
      <c r="R2550" s="8">
        <f t="shared" si="178"/>
        <v>1</v>
      </c>
      <c r="S2550" s="8">
        <f t="shared" si="179"/>
        <v>1</v>
      </c>
      <c r="T2550" s="8">
        <f t="shared" si="180"/>
        <v>3</v>
      </c>
    </row>
    <row r="2551" customHeight="1" spans="1:20">
      <c r="A2551" s="4"/>
      <c r="Q2551" s="8">
        <f t="shared" si="177"/>
        <v>1</v>
      </c>
      <c r="R2551" s="8">
        <f t="shared" si="178"/>
        <v>1</v>
      </c>
      <c r="S2551" s="8">
        <f t="shared" si="179"/>
        <v>1</v>
      </c>
      <c r="T2551" s="8">
        <f t="shared" si="180"/>
        <v>3</v>
      </c>
    </row>
    <row r="2552" customHeight="1" spans="1:20">
      <c r="A2552" s="4"/>
      <c r="Q2552" s="8">
        <f t="shared" si="177"/>
        <v>1</v>
      </c>
      <c r="R2552" s="8">
        <f t="shared" si="178"/>
        <v>1</v>
      </c>
      <c r="S2552" s="8">
        <f t="shared" si="179"/>
        <v>1</v>
      </c>
      <c r="T2552" s="8">
        <f t="shared" si="180"/>
        <v>3</v>
      </c>
    </row>
    <row r="2553" customHeight="1" spans="1:20">
      <c r="A2553" s="4"/>
      <c r="Q2553" s="8">
        <f t="shared" si="177"/>
        <v>1</v>
      </c>
      <c r="R2553" s="8">
        <f t="shared" si="178"/>
        <v>1</v>
      </c>
      <c r="S2553" s="8">
        <f t="shared" si="179"/>
        <v>1</v>
      </c>
      <c r="T2553" s="8">
        <f t="shared" si="180"/>
        <v>3</v>
      </c>
    </row>
    <row r="2554" customHeight="1" spans="1:20">
      <c r="A2554" s="4"/>
      <c r="Q2554" s="8">
        <f t="shared" si="177"/>
        <v>1</v>
      </c>
      <c r="R2554" s="8">
        <f t="shared" si="178"/>
        <v>1</v>
      </c>
      <c r="S2554" s="8">
        <f t="shared" si="179"/>
        <v>1</v>
      </c>
      <c r="T2554" s="8">
        <f t="shared" si="180"/>
        <v>3</v>
      </c>
    </row>
    <row r="2555" customHeight="1" spans="1:20">
      <c r="A2555" s="4"/>
      <c r="Q2555" s="8">
        <f t="shared" si="177"/>
        <v>1</v>
      </c>
      <c r="R2555" s="8">
        <f t="shared" si="178"/>
        <v>1</v>
      </c>
      <c r="S2555" s="8">
        <f t="shared" si="179"/>
        <v>1</v>
      </c>
      <c r="T2555" s="8">
        <f t="shared" si="180"/>
        <v>3</v>
      </c>
    </row>
    <row r="2556" customHeight="1" spans="1:20">
      <c r="A2556" s="4"/>
      <c r="Q2556" s="8">
        <f t="shared" si="177"/>
        <v>1</v>
      </c>
      <c r="R2556" s="8">
        <f t="shared" si="178"/>
        <v>1</v>
      </c>
      <c r="S2556" s="8">
        <f t="shared" si="179"/>
        <v>1</v>
      </c>
      <c r="T2556" s="8">
        <f t="shared" si="180"/>
        <v>3</v>
      </c>
    </row>
    <row r="2557" customHeight="1" spans="1:20">
      <c r="A2557" s="4"/>
      <c r="Q2557" s="8">
        <f t="shared" si="177"/>
        <v>1</v>
      </c>
      <c r="R2557" s="8">
        <f t="shared" si="178"/>
        <v>1</v>
      </c>
      <c r="S2557" s="8">
        <f t="shared" si="179"/>
        <v>1</v>
      </c>
      <c r="T2557" s="8">
        <f t="shared" si="180"/>
        <v>3</v>
      </c>
    </row>
    <row r="2558" customHeight="1" spans="1:20">
      <c r="A2558" s="4"/>
      <c r="Q2558" s="8">
        <f t="shared" si="177"/>
        <v>1</v>
      </c>
      <c r="R2558" s="8">
        <f t="shared" si="178"/>
        <v>1</v>
      </c>
      <c r="S2558" s="8">
        <f t="shared" si="179"/>
        <v>1</v>
      </c>
      <c r="T2558" s="8">
        <f t="shared" si="180"/>
        <v>3</v>
      </c>
    </row>
    <row r="2559" customHeight="1" spans="1:20">
      <c r="A2559" s="4"/>
      <c r="Q2559" s="8">
        <f t="shared" si="177"/>
        <v>1</v>
      </c>
      <c r="R2559" s="8">
        <f t="shared" si="178"/>
        <v>1</v>
      </c>
      <c r="S2559" s="8">
        <f t="shared" si="179"/>
        <v>1</v>
      </c>
      <c r="T2559" s="8">
        <f t="shared" si="180"/>
        <v>3</v>
      </c>
    </row>
    <row r="2560" customHeight="1" spans="1:20">
      <c r="A2560" s="4"/>
      <c r="Q2560" s="8">
        <f t="shared" si="177"/>
        <v>1</v>
      </c>
      <c r="R2560" s="8">
        <f t="shared" si="178"/>
        <v>1</v>
      </c>
      <c r="S2560" s="8">
        <f t="shared" si="179"/>
        <v>1</v>
      </c>
      <c r="T2560" s="8">
        <f t="shared" si="180"/>
        <v>3</v>
      </c>
    </row>
    <row r="2561" customHeight="1" spans="1:20">
      <c r="A2561" s="4"/>
      <c r="Q2561" s="8">
        <f t="shared" si="177"/>
        <v>1</v>
      </c>
      <c r="R2561" s="8">
        <f t="shared" si="178"/>
        <v>1</v>
      </c>
      <c r="S2561" s="8">
        <f t="shared" si="179"/>
        <v>1</v>
      </c>
      <c r="T2561" s="8">
        <f t="shared" si="180"/>
        <v>3</v>
      </c>
    </row>
    <row r="2562" customHeight="1" spans="1:20">
      <c r="A2562" s="4"/>
      <c r="Q2562" s="8">
        <f t="shared" si="177"/>
        <v>1</v>
      </c>
      <c r="R2562" s="8">
        <f t="shared" si="178"/>
        <v>1</v>
      </c>
      <c r="S2562" s="8">
        <f t="shared" si="179"/>
        <v>1</v>
      </c>
      <c r="T2562" s="8">
        <f t="shared" si="180"/>
        <v>3</v>
      </c>
    </row>
    <row r="2563" customHeight="1" spans="1:20">
      <c r="A2563" s="4"/>
      <c r="Q2563" s="8">
        <f t="shared" ref="Q2563:Q2626" si="181">IF(K2563="No comment",0,1)</f>
        <v>1</v>
      </c>
      <c r="R2563" s="8">
        <f t="shared" ref="R2563:R2626" si="182">IF(L2563="No comment",0,1)</f>
        <v>1</v>
      </c>
      <c r="S2563" s="8">
        <f t="shared" ref="S2563:S2626" si="183">IF(M2563="No comment",0,1)</f>
        <v>1</v>
      </c>
      <c r="T2563" s="8">
        <f t="shared" ref="T2563:T2626" si="184">SUM(N2563:S2563)</f>
        <v>3</v>
      </c>
    </row>
    <row r="2564" customHeight="1" spans="1:20">
      <c r="A2564" s="4"/>
      <c r="Q2564" s="8">
        <f t="shared" si="181"/>
        <v>1</v>
      </c>
      <c r="R2564" s="8">
        <f t="shared" si="182"/>
        <v>1</v>
      </c>
      <c r="S2564" s="8">
        <f t="shared" si="183"/>
        <v>1</v>
      </c>
      <c r="T2564" s="8">
        <f t="shared" si="184"/>
        <v>3</v>
      </c>
    </row>
    <row r="2565" customHeight="1" spans="1:20">
      <c r="A2565" s="4"/>
      <c r="Q2565" s="8">
        <f t="shared" si="181"/>
        <v>1</v>
      </c>
      <c r="R2565" s="8">
        <f t="shared" si="182"/>
        <v>1</v>
      </c>
      <c r="S2565" s="8">
        <f t="shared" si="183"/>
        <v>1</v>
      </c>
      <c r="T2565" s="8">
        <f t="shared" si="184"/>
        <v>3</v>
      </c>
    </row>
    <row r="2566" customHeight="1" spans="1:20">
      <c r="A2566" s="4"/>
      <c r="Q2566" s="8">
        <f t="shared" si="181"/>
        <v>1</v>
      </c>
      <c r="R2566" s="8">
        <f t="shared" si="182"/>
        <v>1</v>
      </c>
      <c r="S2566" s="8">
        <f t="shared" si="183"/>
        <v>1</v>
      </c>
      <c r="T2566" s="8">
        <f t="shared" si="184"/>
        <v>3</v>
      </c>
    </row>
    <row r="2567" customHeight="1" spans="1:20">
      <c r="A2567" s="4"/>
      <c r="Q2567" s="8">
        <f t="shared" si="181"/>
        <v>1</v>
      </c>
      <c r="R2567" s="8">
        <f t="shared" si="182"/>
        <v>1</v>
      </c>
      <c r="S2567" s="8">
        <f t="shared" si="183"/>
        <v>1</v>
      </c>
      <c r="T2567" s="8">
        <f t="shared" si="184"/>
        <v>3</v>
      </c>
    </row>
    <row r="2568" customHeight="1" spans="1:20">
      <c r="A2568" s="4"/>
      <c r="Q2568" s="8">
        <f t="shared" si="181"/>
        <v>1</v>
      </c>
      <c r="R2568" s="8">
        <f t="shared" si="182"/>
        <v>1</v>
      </c>
      <c r="S2568" s="8">
        <f t="shared" si="183"/>
        <v>1</v>
      </c>
      <c r="T2568" s="8">
        <f t="shared" si="184"/>
        <v>3</v>
      </c>
    </row>
    <row r="2569" customHeight="1" spans="1:20">
      <c r="A2569" s="4"/>
      <c r="Q2569" s="8">
        <f t="shared" si="181"/>
        <v>1</v>
      </c>
      <c r="R2569" s="8">
        <f t="shared" si="182"/>
        <v>1</v>
      </c>
      <c r="S2569" s="8">
        <f t="shared" si="183"/>
        <v>1</v>
      </c>
      <c r="T2569" s="8">
        <f t="shared" si="184"/>
        <v>3</v>
      </c>
    </row>
    <row r="2570" customHeight="1" spans="1:20">
      <c r="A2570" s="4"/>
      <c r="Q2570" s="8">
        <f t="shared" si="181"/>
        <v>1</v>
      </c>
      <c r="R2570" s="8">
        <f t="shared" si="182"/>
        <v>1</v>
      </c>
      <c r="S2570" s="8">
        <f t="shared" si="183"/>
        <v>1</v>
      </c>
      <c r="T2570" s="8">
        <f t="shared" si="184"/>
        <v>3</v>
      </c>
    </row>
    <row r="2571" customHeight="1" spans="1:20">
      <c r="A2571" s="4"/>
      <c r="Q2571" s="8">
        <f t="shared" si="181"/>
        <v>1</v>
      </c>
      <c r="R2571" s="8">
        <f t="shared" si="182"/>
        <v>1</v>
      </c>
      <c r="S2571" s="8">
        <f t="shared" si="183"/>
        <v>1</v>
      </c>
      <c r="T2571" s="8">
        <f t="shared" si="184"/>
        <v>3</v>
      </c>
    </row>
    <row r="2572" customHeight="1" spans="1:20">
      <c r="A2572" s="4"/>
      <c r="Q2572" s="8">
        <f t="shared" si="181"/>
        <v>1</v>
      </c>
      <c r="R2572" s="8">
        <f t="shared" si="182"/>
        <v>1</v>
      </c>
      <c r="S2572" s="8">
        <f t="shared" si="183"/>
        <v>1</v>
      </c>
      <c r="T2572" s="8">
        <f t="shared" si="184"/>
        <v>3</v>
      </c>
    </row>
    <row r="2573" customHeight="1" spans="1:20">
      <c r="A2573" s="4"/>
      <c r="Q2573" s="8">
        <f t="shared" si="181"/>
        <v>1</v>
      </c>
      <c r="R2573" s="8">
        <f t="shared" si="182"/>
        <v>1</v>
      </c>
      <c r="S2573" s="8">
        <f t="shared" si="183"/>
        <v>1</v>
      </c>
      <c r="T2573" s="8">
        <f t="shared" si="184"/>
        <v>3</v>
      </c>
    </row>
    <row r="2574" customHeight="1" spans="1:20">
      <c r="A2574" s="4"/>
      <c r="Q2574" s="8">
        <f t="shared" si="181"/>
        <v>1</v>
      </c>
      <c r="R2574" s="8">
        <f t="shared" si="182"/>
        <v>1</v>
      </c>
      <c r="S2574" s="8">
        <f t="shared" si="183"/>
        <v>1</v>
      </c>
      <c r="T2574" s="8">
        <f t="shared" si="184"/>
        <v>3</v>
      </c>
    </row>
    <row r="2575" customHeight="1" spans="1:20">
      <c r="A2575" s="4"/>
      <c r="Q2575" s="8">
        <f t="shared" si="181"/>
        <v>1</v>
      </c>
      <c r="R2575" s="8">
        <f t="shared" si="182"/>
        <v>1</v>
      </c>
      <c r="S2575" s="8">
        <f t="shared" si="183"/>
        <v>1</v>
      </c>
      <c r="T2575" s="8">
        <f t="shared" si="184"/>
        <v>3</v>
      </c>
    </row>
    <row r="2576" customHeight="1" spans="1:20">
      <c r="A2576" s="4"/>
      <c r="Q2576" s="8">
        <f t="shared" si="181"/>
        <v>1</v>
      </c>
      <c r="R2576" s="8">
        <f t="shared" si="182"/>
        <v>1</v>
      </c>
      <c r="S2576" s="8">
        <f t="shared" si="183"/>
        <v>1</v>
      </c>
      <c r="T2576" s="8">
        <f t="shared" si="184"/>
        <v>3</v>
      </c>
    </row>
    <row r="2577" customHeight="1" spans="1:20">
      <c r="A2577" s="4"/>
      <c r="Q2577" s="8">
        <f t="shared" si="181"/>
        <v>1</v>
      </c>
      <c r="R2577" s="8">
        <f t="shared" si="182"/>
        <v>1</v>
      </c>
      <c r="S2577" s="8">
        <f t="shared" si="183"/>
        <v>1</v>
      </c>
      <c r="T2577" s="8">
        <f t="shared" si="184"/>
        <v>3</v>
      </c>
    </row>
    <row r="2578" customHeight="1" spans="1:20">
      <c r="A2578" s="4"/>
      <c r="Q2578" s="8">
        <f t="shared" si="181"/>
        <v>1</v>
      </c>
      <c r="R2578" s="8">
        <f t="shared" si="182"/>
        <v>1</v>
      </c>
      <c r="S2578" s="8">
        <f t="shared" si="183"/>
        <v>1</v>
      </c>
      <c r="T2578" s="8">
        <f t="shared" si="184"/>
        <v>3</v>
      </c>
    </row>
    <row r="2579" customHeight="1" spans="1:20">
      <c r="A2579" s="4"/>
      <c r="Q2579" s="8">
        <f t="shared" si="181"/>
        <v>1</v>
      </c>
      <c r="R2579" s="8">
        <f t="shared" si="182"/>
        <v>1</v>
      </c>
      <c r="S2579" s="8">
        <f t="shared" si="183"/>
        <v>1</v>
      </c>
      <c r="T2579" s="8">
        <f t="shared" si="184"/>
        <v>3</v>
      </c>
    </row>
    <row r="2580" customHeight="1" spans="1:20">
      <c r="A2580" s="4"/>
      <c r="Q2580" s="8">
        <f t="shared" si="181"/>
        <v>1</v>
      </c>
      <c r="R2580" s="8">
        <f t="shared" si="182"/>
        <v>1</v>
      </c>
      <c r="S2580" s="8">
        <f t="shared" si="183"/>
        <v>1</v>
      </c>
      <c r="T2580" s="8">
        <f t="shared" si="184"/>
        <v>3</v>
      </c>
    </row>
    <row r="2581" customHeight="1" spans="1:20">
      <c r="A2581" s="4"/>
      <c r="Q2581" s="8">
        <f t="shared" si="181"/>
        <v>1</v>
      </c>
      <c r="R2581" s="8">
        <f t="shared" si="182"/>
        <v>1</v>
      </c>
      <c r="S2581" s="8">
        <f t="shared" si="183"/>
        <v>1</v>
      </c>
      <c r="T2581" s="8">
        <f t="shared" si="184"/>
        <v>3</v>
      </c>
    </row>
    <row r="2582" customHeight="1" spans="1:20">
      <c r="A2582" s="4"/>
      <c r="Q2582" s="8">
        <f t="shared" si="181"/>
        <v>1</v>
      </c>
      <c r="R2582" s="8">
        <f t="shared" si="182"/>
        <v>1</v>
      </c>
      <c r="S2582" s="8">
        <f t="shared" si="183"/>
        <v>1</v>
      </c>
      <c r="T2582" s="8">
        <f t="shared" si="184"/>
        <v>3</v>
      </c>
    </row>
    <row r="2583" customHeight="1" spans="1:20">
      <c r="A2583" s="4"/>
      <c r="Q2583" s="8">
        <f t="shared" si="181"/>
        <v>1</v>
      </c>
      <c r="R2583" s="8">
        <f t="shared" si="182"/>
        <v>1</v>
      </c>
      <c r="S2583" s="8">
        <f t="shared" si="183"/>
        <v>1</v>
      </c>
      <c r="T2583" s="8">
        <f t="shared" si="184"/>
        <v>3</v>
      </c>
    </row>
    <row r="2584" customHeight="1" spans="1:20">
      <c r="A2584" s="4"/>
      <c r="Q2584" s="8">
        <f t="shared" si="181"/>
        <v>1</v>
      </c>
      <c r="R2584" s="8">
        <f t="shared" si="182"/>
        <v>1</v>
      </c>
      <c r="S2584" s="8">
        <f t="shared" si="183"/>
        <v>1</v>
      </c>
      <c r="T2584" s="8">
        <f t="shared" si="184"/>
        <v>3</v>
      </c>
    </row>
    <row r="2585" customHeight="1" spans="1:20">
      <c r="A2585" s="4"/>
      <c r="Q2585" s="8">
        <f t="shared" si="181"/>
        <v>1</v>
      </c>
      <c r="R2585" s="8">
        <f t="shared" si="182"/>
        <v>1</v>
      </c>
      <c r="S2585" s="8">
        <f t="shared" si="183"/>
        <v>1</v>
      </c>
      <c r="T2585" s="8">
        <f t="shared" si="184"/>
        <v>3</v>
      </c>
    </row>
    <row r="2586" customHeight="1" spans="1:20">
      <c r="A2586" s="4"/>
      <c r="Q2586" s="8">
        <f t="shared" si="181"/>
        <v>1</v>
      </c>
      <c r="R2586" s="8">
        <f t="shared" si="182"/>
        <v>1</v>
      </c>
      <c r="S2586" s="8">
        <f t="shared" si="183"/>
        <v>1</v>
      </c>
      <c r="T2586" s="8">
        <f t="shared" si="184"/>
        <v>3</v>
      </c>
    </row>
    <row r="2587" customHeight="1" spans="1:20">
      <c r="A2587" s="4"/>
      <c r="Q2587" s="8">
        <f t="shared" si="181"/>
        <v>1</v>
      </c>
      <c r="R2587" s="8">
        <f t="shared" si="182"/>
        <v>1</v>
      </c>
      <c r="S2587" s="8">
        <f t="shared" si="183"/>
        <v>1</v>
      </c>
      <c r="T2587" s="8">
        <f t="shared" si="184"/>
        <v>3</v>
      </c>
    </row>
    <row r="2588" customHeight="1" spans="1:20">
      <c r="A2588" s="4"/>
      <c r="Q2588" s="8">
        <f t="shared" si="181"/>
        <v>1</v>
      </c>
      <c r="R2588" s="8">
        <f t="shared" si="182"/>
        <v>1</v>
      </c>
      <c r="S2588" s="8">
        <f t="shared" si="183"/>
        <v>1</v>
      </c>
      <c r="T2588" s="8">
        <f t="shared" si="184"/>
        <v>3</v>
      </c>
    </row>
    <row r="2589" customHeight="1" spans="1:20">
      <c r="A2589" s="4"/>
      <c r="Q2589" s="8">
        <f t="shared" si="181"/>
        <v>1</v>
      </c>
      <c r="R2589" s="8">
        <f t="shared" si="182"/>
        <v>1</v>
      </c>
      <c r="S2589" s="8">
        <f t="shared" si="183"/>
        <v>1</v>
      </c>
      <c r="T2589" s="8">
        <f t="shared" si="184"/>
        <v>3</v>
      </c>
    </row>
    <row r="2590" customHeight="1" spans="1:20">
      <c r="A2590" s="4"/>
      <c r="Q2590" s="8">
        <f t="shared" si="181"/>
        <v>1</v>
      </c>
      <c r="R2590" s="8">
        <f t="shared" si="182"/>
        <v>1</v>
      </c>
      <c r="S2590" s="8">
        <f t="shared" si="183"/>
        <v>1</v>
      </c>
      <c r="T2590" s="8">
        <f t="shared" si="184"/>
        <v>3</v>
      </c>
    </row>
    <row r="2591" customHeight="1" spans="1:20">
      <c r="A2591" s="4"/>
      <c r="Q2591" s="8">
        <f t="shared" si="181"/>
        <v>1</v>
      </c>
      <c r="R2591" s="8">
        <f t="shared" si="182"/>
        <v>1</v>
      </c>
      <c r="S2591" s="8">
        <f t="shared" si="183"/>
        <v>1</v>
      </c>
      <c r="T2591" s="8">
        <f t="shared" si="184"/>
        <v>3</v>
      </c>
    </row>
    <row r="2592" customHeight="1" spans="1:20">
      <c r="A2592" s="4"/>
      <c r="Q2592" s="8">
        <f t="shared" si="181"/>
        <v>1</v>
      </c>
      <c r="R2592" s="8">
        <f t="shared" si="182"/>
        <v>1</v>
      </c>
      <c r="S2592" s="8">
        <f t="shared" si="183"/>
        <v>1</v>
      </c>
      <c r="T2592" s="8">
        <f t="shared" si="184"/>
        <v>3</v>
      </c>
    </row>
    <row r="2593" customHeight="1" spans="1:20">
      <c r="A2593" s="4"/>
      <c r="Q2593" s="8">
        <f t="shared" si="181"/>
        <v>1</v>
      </c>
      <c r="R2593" s="8">
        <f t="shared" si="182"/>
        <v>1</v>
      </c>
      <c r="S2593" s="8">
        <f t="shared" si="183"/>
        <v>1</v>
      </c>
      <c r="T2593" s="8">
        <f t="shared" si="184"/>
        <v>3</v>
      </c>
    </row>
    <row r="2594" customHeight="1" spans="1:20">
      <c r="A2594" s="4"/>
      <c r="Q2594" s="8">
        <f t="shared" si="181"/>
        <v>1</v>
      </c>
      <c r="R2594" s="8">
        <f t="shared" si="182"/>
        <v>1</v>
      </c>
      <c r="S2594" s="8">
        <f t="shared" si="183"/>
        <v>1</v>
      </c>
      <c r="T2594" s="8">
        <f t="shared" si="184"/>
        <v>3</v>
      </c>
    </row>
    <row r="2595" customHeight="1" spans="1:20">
      <c r="A2595" s="4"/>
      <c r="Q2595" s="8">
        <f t="shared" si="181"/>
        <v>1</v>
      </c>
      <c r="R2595" s="8">
        <f t="shared" si="182"/>
        <v>1</v>
      </c>
      <c r="S2595" s="8">
        <f t="shared" si="183"/>
        <v>1</v>
      </c>
      <c r="T2595" s="8">
        <f t="shared" si="184"/>
        <v>3</v>
      </c>
    </row>
    <row r="2596" customHeight="1" spans="1:20">
      <c r="A2596" s="4"/>
      <c r="Q2596" s="8">
        <f t="shared" si="181"/>
        <v>1</v>
      </c>
      <c r="R2596" s="8">
        <f t="shared" si="182"/>
        <v>1</v>
      </c>
      <c r="S2596" s="8">
        <f t="shared" si="183"/>
        <v>1</v>
      </c>
      <c r="T2596" s="8">
        <f t="shared" si="184"/>
        <v>3</v>
      </c>
    </row>
    <row r="2597" customHeight="1" spans="1:20">
      <c r="A2597" s="4"/>
      <c r="Q2597" s="8">
        <f t="shared" si="181"/>
        <v>1</v>
      </c>
      <c r="R2597" s="8">
        <f t="shared" si="182"/>
        <v>1</v>
      </c>
      <c r="S2597" s="8">
        <f t="shared" si="183"/>
        <v>1</v>
      </c>
      <c r="T2597" s="8">
        <f t="shared" si="184"/>
        <v>3</v>
      </c>
    </row>
    <row r="2598" customHeight="1" spans="1:20">
      <c r="A2598" s="4"/>
      <c r="Q2598" s="8">
        <f t="shared" si="181"/>
        <v>1</v>
      </c>
      <c r="R2598" s="8">
        <f t="shared" si="182"/>
        <v>1</v>
      </c>
      <c r="S2598" s="8">
        <f t="shared" si="183"/>
        <v>1</v>
      </c>
      <c r="T2598" s="8">
        <f t="shared" si="184"/>
        <v>3</v>
      </c>
    </row>
    <row r="2599" customHeight="1" spans="1:20">
      <c r="A2599" s="4"/>
      <c r="Q2599" s="8">
        <f t="shared" si="181"/>
        <v>1</v>
      </c>
      <c r="R2599" s="8">
        <f t="shared" si="182"/>
        <v>1</v>
      </c>
      <c r="S2599" s="8">
        <f t="shared" si="183"/>
        <v>1</v>
      </c>
      <c r="T2599" s="8">
        <f t="shared" si="184"/>
        <v>3</v>
      </c>
    </row>
    <row r="2600" customHeight="1" spans="1:20">
      <c r="A2600" s="4"/>
      <c r="Q2600" s="8">
        <f t="shared" si="181"/>
        <v>1</v>
      </c>
      <c r="R2600" s="8">
        <f t="shared" si="182"/>
        <v>1</v>
      </c>
      <c r="S2600" s="8">
        <f t="shared" si="183"/>
        <v>1</v>
      </c>
      <c r="T2600" s="8">
        <f t="shared" si="184"/>
        <v>3</v>
      </c>
    </row>
    <row r="2601" customHeight="1" spans="1:20">
      <c r="A2601" s="4"/>
      <c r="Q2601" s="8">
        <f t="shared" si="181"/>
        <v>1</v>
      </c>
      <c r="R2601" s="8">
        <f t="shared" si="182"/>
        <v>1</v>
      </c>
      <c r="S2601" s="8">
        <f t="shared" si="183"/>
        <v>1</v>
      </c>
      <c r="T2601" s="8">
        <f t="shared" si="184"/>
        <v>3</v>
      </c>
    </row>
    <row r="2602" customHeight="1" spans="1:20">
      <c r="A2602" s="4"/>
      <c r="Q2602" s="8">
        <f t="shared" si="181"/>
        <v>1</v>
      </c>
      <c r="R2602" s="8">
        <f t="shared" si="182"/>
        <v>1</v>
      </c>
      <c r="S2602" s="8">
        <f t="shared" si="183"/>
        <v>1</v>
      </c>
      <c r="T2602" s="8">
        <f t="shared" si="184"/>
        <v>3</v>
      </c>
    </row>
    <row r="2603" customHeight="1" spans="1:20">
      <c r="A2603" s="4"/>
      <c r="Q2603" s="8">
        <f t="shared" si="181"/>
        <v>1</v>
      </c>
      <c r="R2603" s="8">
        <f t="shared" si="182"/>
        <v>1</v>
      </c>
      <c r="S2603" s="8">
        <f t="shared" si="183"/>
        <v>1</v>
      </c>
      <c r="T2603" s="8">
        <f t="shared" si="184"/>
        <v>3</v>
      </c>
    </row>
    <row r="2604" customHeight="1" spans="1:20">
      <c r="A2604" s="4"/>
      <c r="Q2604" s="8">
        <f t="shared" si="181"/>
        <v>1</v>
      </c>
      <c r="R2604" s="8">
        <f t="shared" si="182"/>
        <v>1</v>
      </c>
      <c r="S2604" s="8">
        <f t="shared" si="183"/>
        <v>1</v>
      </c>
      <c r="T2604" s="8">
        <f t="shared" si="184"/>
        <v>3</v>
      </c>
    </row>
    <row r="2605" customHeight="1" spans="1:20">
      <c r="A2605" s="4"/>
      <c r="Q2605" s="8">
        <f t="shared" si="181"/>
        <v>1</v>
      </c>
      <c r="R2605" s="8">
        <f t="shared" si="182"/>
        <v>1</v>
      </c>
      <c r="S2605" s="8">
        <f t="shared" si="183"/>
        <v>1</v>
      </c>
      <c r="T2605" s="8">
        <f t="shared" si="184"/>
        <v>3</v>
      </c>
    </row>
    <row r="2606" customHeight="1" spans="1:20">
      <c r="A2606" s="4"/>
      <c r="Q2606" s="8">
        <f t="shared" si="181"/>
        <v>1</v>
      </c>
      <c r="R2606" s="8">
        <f t="shared" si="182"/>
        <v>1</v>
      </c>
      <c r="S2606" s="8">
        <f t="shared" si="183"/>
        <v>1</v>
      </c>
      <c r="T2606" s="8">
        <f t="shared" si="184"/>
        <v>3</v>
      </c>
    </row>
    <row r="2607" customHeight="1" spans="1:20">
      <c r="A2607" s="4"/>
      <c r="Q2607" s="8">
        <f t="shared" si="181"/>
        <v>1</v>
      </c>
      <c r="R2607" s="8">
        <f t="shared" si="182"/>
        <v>1</v>
      </c>
      <c r="S2607" s="8">
        <f t="shared" si="183"/>
        <v>1</v>
      </c>
      <c r="T2607" s="8">
        <f t="shared" si="184"/>
        <v>3</v>
      </c>
    </row>
    <row r="2608" customHeight="1" spans="1:20">
      <c r="A2608" s="4"/>
      <c r="Q2608" s="8">
        <f t="shared" si="181"/>
        <v>1</v>
      </c>
      <c r="R2608" s="8">
        <f t="shared" si="182"/>
        <v>1</v>
      </c>
      <c r="S2608" s="8">
        <f t="shared" si="183"/>
        <v>1</v>
      </c>
      <c r="T2608" s="8">
        <f t="shared" si="184"/>
        <v>3</v>
      </c>
    </row>
    <row r="2609" customHeight="1" spans="1:20">
      <c r="A2609" s="4"/>
      <c r="Q2609" s="8">
        <f t="shared" si="181"/>
        <v>1</v>
      </c>
      <c r="R2609" s="8">
        <f t="shared" si="182"/>
        <v>1</v>
      </c>
      <c r="S2609" s="8">
        <f t="shared" si="183"/>
        <v>1</v>
      </c>
      <c r="T2609" s="8">
        <f t="shared" si="184"/>
        <v>3</v>
      </c>
    </row>
    <row r="2610" customHeight="1" spans="1:20">
      <c r="A2610" s="4"/>
      <c r="Q2610" s="8">
        <f t="shared" si="181"/>
        <v>1</v>
      </c>
      <c r="R2610" s="8">
        <f t="shared" si="182"/>
        <v>1</v>
      </c>
      <c r="S2610" s="8">
        <f t="shared" si="183"/>
        <v>1</v>
      </c>
      <c r="T2610" s="8">
        <f t="shared" si="184"/>
        <v>3</v>
      </c>
    </row>
    <row r="2611" customHeight="1" spans="1:20">
      <c r="A2611" s="4"/>
      <c r="Q2611" s="8">
        <f t="shared" si="181"/>
        <v>1</v>
      </c>
      <c r="R2611" s="8">
        <f t="shared" si="182"/>
        <v>1</v>
      </c>
      <c r="S2611" s="8">
        <f t="shared" si="183"/>
        <v>1</v>
      </c>
      <c r="T2611" s="8">
        <f t="shared" si="184"/>
        <v>3</v>
      </c>
    </row>
    <row r="2612" customHeight="1" spans="1:20">
      <c r="A2612" s="4"/>
      <c r="Q2612" s="8">
        <f t="shared" si="181"/>
        <v>1</v>
      </c>
      <c r="R2612" s="8">
        <f t="shared" si="182"/>
        <v>1</v>
      </c>
      <c r="S2612" s="8">
        <f t="shared" si="183"/>
        <v>1</v>
      </c>
      <c r="T2612" s="8">
        <f t="shared" si="184"/>
        <v>3</v>
      </c>
    </row>
    <row r="2613" customHeight="1" spans="1:20">
      <c r="A2613" s="4"/>
      <c r="Q2613" s="8">
        <f t="shared" si="181"/>
        <v>1</v>
      </c>
      <c r="R2613" s="8">
        <f t="shared" si="182"/>
        <v>1</v>
      </c>
      <c r="S2613" s="8">
        <f t="shared" si="183"/>
        <v>1</v>
      </c>
      <c r="T2613" s="8">
        <f t="shared" si="184"/>
        <v>3</v>
      </c>
    </row>
    <row r="2614" customHeight="1" spans="1:20">
      <c r="A2614" s="4"/>
      <c r="Q2614" s="8">
        <f t="shared" si="181"/>
        <v>1</v>
      </c>
      <c r="R2614" s="8">
        <f t="shared" si="182"/>
        <v>1</v>
      </c>
      <c r="S2614" s="8">
        <f t="shared" si="183"/>
        <v>1</v>
      </c>
      <c r="T2614" s="8">
        <f t="shared" si="184"/>
        <v>3</v>
      </c>
    </row>
    <row r="2615" customHeight="1" spans="1:20">
      <c r="A2615" s="4"/>
      <c r="Q2615" s="8">
        <f t="shared" si="181"/>
        <v>1</v>
      </c>
      <c r="R2615" s="8">
        <f t="shared" si="182"/>
        <v>1</v>
      </c>
      <c r="S2615" s="8">
        <f t="shared" si="183"/>
        <v>1</v>
      </c>
      <c r="T2615" s="8">
        <f t="shared" si="184"/>
        <v>3</v>
      </c>
    </row>
    <row r="2616" customHeight="1" spans="1:20">
      <c r="A2616" s="4"/>
      <c r="Q2616" s="8">
        <f t="shared" si="181"/>
        <v>1</v>
      </c>
      <c r="R2616" s="8">
        <f t="shared" si="182"/>
        <v>1</v>
      </c>
      <c r="S2616" s="8">
        <f t="shared" si="183"/>
        <v>1</v>
      </c>
      <c r="T2616" s="8">
        <f t="shared" si="184"/>
        <v>3</v>
      </c>
    </row>
    <row r="2617" customHeight="1" spans="1:20">
      <c r="A2617" s="4"/>
      <c r="Q2617" s="8">
        <f t="shared" si="181"/>
        <v>1</v>
      </c>
      <c r="R2617" s="8">
        <f t="shared" si="182"/>
        <v>1</v>
      </c>
      <c r="S2617" s="8">
        <f t="shared" si="183"/>
        <v>1</v>
      </c>
      <c r="T2617" s="8">
        <f t="shared" si="184"/>
        <v>3</v>
      </c>
    </row>
    <row r="2618" customHeight="1" spans="1:20">
      <c r="A2618" s="4"/>
      <c r="Q2618" s="8">
        <f t="shared" si="181"/>
        <v>1</v>
      </c>
      <c r="R2618" s="8">
        <f t="shared" si="182"/>
        <v>1</v>
      </c>
      <c r="S2618" s="8">
        <f t="shared" si="183"/>
        <v>1</v>
      </c>
      <c r="T2618" s="8">
        <f t="shared" si="184"/>
        <v>3</v>
      </c>
    </row>
    <row r="2619" customHeight="1" spans="1:20">
      <c r="A2619" s="4"/>
      <c r="Q2619" s="8">
        <f t="shared" si="181"/>
        <v>1</v>
      </c>
      <c r="R2619" s="8">
        <f t="shared" si="182"/>
        <v>1</v>
      </c>
      <c r="S2619" s="8">
        <f t="shared" si="183"/>
        <v>1</v>
      </c>
      <c r="T2619" s="8">
        <f t="shared" si="184"/>
        <v>3</v>
      </c>
    </row>
    <row r="2620" customHeight="1" spans="1:20">
      <c r="A2620" s="4"/>
      <c r="Q2620" s="8">
        <f t="shared" si="181"/>
        <v>1</v>
      </c>
      <c r="R2620" s="8">
        <f t="shared" si="182"/>
        <v>1</v>
      </c>
      <c r="S2620" s="8">
        <f t="shared" si="183"/>
        <v>1</v>
      </c>
      <c r="T2620" s="8">
        <f t="shared" si="184"/>
        <v>3</v>
      </c>
    </row>
    <row r="2621" customHeight="1" spans="1:20">
      <c r="A2621" s="4"/>
      <c r="Q2621" s="8">
        <f t="shared" si="181"/>
        <v>1</v>
      </c>
      <c r="R2621" s="8">
        <f t="shared" si="182"/>
        <v>1</v>
      </c>
      <c r="S2621" s="8">
        <f t="shared" si="183"/>
        <v>1</v>
      </c>
      <c r="T2621" s="8">
        <f t="shared" si="184"/>
        <v>3</v>
      </c>
    </row>
    <row r="2622" customHeight="1" spans="1:20">
      <c r="A2622" s="4"/>
      <c r="Q2622" s="8">
        <f t="shared" si="181"/>
        <v>1</v>
      </c>
      <c r="R2622" s="8">
        <f t="shared" si="182"/>
        <v>1</v>
      </c>
      <c r="S2622" s="8">
        <f t="shared" si="183"/>
        <v>1</v>
      </c>
      <c r="T2622" s="8">
        <f t="shared" si="184"/>
        <v>3</v>
      </c>
    </row>
    <row r="2623" customHeight="1" spans="1:20">
      <c r="A2623" s="4"/>
      <c r="Q2623" s="8">
        <f t="shared" si="181"/>
        <v>1</v>
      </c>
      <c r="R2623" s="8">
        <f t="shared" si="182"/>
        <v>1</v>
      </c>
      <c r="S2623" s="8">
        <f t="shared" si="183"/>
        <v>1</v>
      </c>
      <c r="T2623" s="8">
        <f t="shared" si="184"/>
        <v>3</v>
      </c>
    </row>
    <row r="2624" customHeight="1" spans="1:20">
      <c r="A2624" s="4"/>
      <c r="Q2624" s="8">
        <f t="shared" si="181"/>
        <v>1</v>
      </c>
      <c r="R2624" s="8">
        <f t="shared" si="182"/>
        <v>1</v>
      </c>
      <c r="S2624" s="8">
        <f t="shared" si="183"/>
        <v>1</v>
      </c>
      <c r="T2624" s="8">
        <f t="shared" si="184"/>
        <v>3</v>
      </c>
    </row>
    <row r="2625" customHeight="1" spans="1:20">
      <c r="A2625" s="4"/>
      <c r="Q2625" s="8">
        <f t="shared" si="181"/>
        <v>1</v>
      </c>
      <c r="R2625" s="8">
        <f t="shared" si="182"/>
        <v>1</v>
      </c>
      <c r="S2625" s="8">
        <f t="shared" si="183"/>
        <v>1</v>
      </c>
      <c r="T2625" s="8">
        <f t="shared" si="184"/>
        <v>3</v>
      </c>
    </row>
    <row r="2626" customHeight="1" spans="1:20">
      <c r="A2626" s="4"/>
      <c r="Q2626" s="8">
        <f t="shared" si="181"/>
        <v>1</v>
      </c>
      <c r="R2626" s="8">
        <f t="shared" si="182"/>
        <v>1</v>
      </c>
      <c r="S2626" s="8">
        <f t="shared" si="183"/>
        <v>1</v>
      </c>
      <c r="T2626" s="8">
        <f t="shared" si="184"/>
        <v>3</v>
      </c>
    </row>
    <row r="2627" customHeight="1" spans="1:20">
      <c r="A2627" s="4"/>
      <c r="Q2627" s="8">
        <f t="shared" ref="Q2627:Q2636" si="185">IF(K2627="No comment",0,1)</f>
        <v>1</v>
      </c>
      <c r="R2627" s="8">
        <f t="shared" ref="R2627:R2636" si="186">IF(L2627="No comment",0,1)</f>
        <v>1</v>
      </c>
      <c r="S2627" s="8">
        <f t="shared" ref="S2627:S2636" si="187">IF(M2627="No comment",0,1)</f>
        <v>1</v>
      </c>
      <c r="T2627" s="8">
        <f t="shared" ref="T2627:T2636" si="188">SUM(N2627:S2627)</f>
        <v>3</v>
      </c>
    </row>
    <row r="2628" customHeight="1" spans="1:20">
      <c r="A2628" s="4"/>
      <c r="Q2628" s="8">
        <f t="shared" si="185"/>
        <v>1</v>
      </c>
      <c r="R2628" s="8">
        <f t="shared" si="186"/>
        <v>1</v>
      </c>
      <c r="S2628" s="8">
        <f t="shared" si="187"/>
        <v>1</v>
      </c>
      <c r="T2628" s="8">
        <f t="shared" si="188"/>
        <v>3</v>
      </c>
    </row>
    <row r="2629" customHeight="1" spans="1:20">
      <c r="A2629" s="4"/>
      <c r="Q2629" s="8">
        <f t="shared" si="185"/>
        <v>1</v>
      </c>
      <c r="R2629" s="8">
        <f t="shared" si="186"/>
        <v>1</v>
      </c>
      <c r="S2629" s="8">
        <f t="shared" si="187"/>
        <v>1</v>
      </c>
      <c r="T2629" s="8">
        <f t="shared" si="188"/>
        <v>3</v>
      </c>
    </row>
    <row r="2630" customHeight="1" spans="1:20">
      <c r="A2630" s="4"/>
      <c r="Q2630" s="8">
        <f t="shared" si="185"/>
        <v>1</v>
      </c>
      <c r="R2630" s="8">
        <f t="shared" si="186"/>
        <v>1</v>
      </c>
      <c r="S2630" s="8">
        <f t="shared" si="187"/>
        <v>1</v>
      </c>
      <c r="T2630" s="8">
        <f t="shared" si="188"/>
        <v>3</v>
      </c>
    </row>
    <row r="2631" customHeight="1" spans="1:20">
      <c r="A2631" s="4"/>
      <c r="Q2631" s="8">
        <f t="shared" si="185"/>
        <v>1</v>
      </c>
      <c r="R2631" s="8">
        <f t="shared" si="186"/>
        <v>1</v>
      </c>
      <c r="S2631" s="8">
        <f t="shared" si="187"/>
        <v>1</v>
      </c>
      <c r="T2631" s="8">
        <f t="shared" si="188"/>
        <v>3</v>
      </c>
    </row>
    <row r="2632" customHeight="1" spans="1:20">
      <c r="A2632" s="4"/>
      <c r="Q2632" s="8">
        <f t="shared" si="185"/>
        <v>1</v>
      </c>
      <c r="R2632" s="8">
        <f t="shared" si="186"/>
        <v>1</v>
      </c>
      <c r="S2632" s="8">
        <f t="shared" si="187"/>
        <v>1</v>
      </c>
      <c r="T2632" s="8">
        <f t="shared" si="188"/>
        <v>3</v>
      </c>
    </row>
    <row r="2633" customHeight="1" spans="1:20">
      <c r="A2633" s="4"/>
      <c r="Q2633" s="8">
        <f t="shared" si="185"/>
        <v>1</v>
      </c>
      <c r="R2633" s="8">
        <f t="shared" si="186"/>
        <v>1</v>
      </c>
      <c r="S2633" s="8">
        <f t="shared" si="187"/>
        <v>1</v>
      </c>
      <c r="T2633" s="8">
        <f t="shared" si="188"/>
        <v>3</v>
      </c>
    </row>
    <row r="2634" customHeight="1" spans="1:20">
      <c r="A2634" s="4"/>
      <c r="Q2634" s="8">
        <f t="shared" si="185"/>
        <v>1</v>
      </c>
      <c r="R2634" s="8">
        <f t="shared" si="186"/>
        <v>1</v>
      </c>
      <c r="S2634" s="8">
        <f t="shared" si="187"/>
        <v>1</v>
      </c>
      <c r="T2634" s="8">
        <f t="shared" si="188"/>
        <v>3</v>
      </c>
    </row>
    <row r="2635" customHeight="1" spans="1:20">
      <c r="A2635" s="4"/>
      <c r="Q2635" s="8">
        <f t="shared" si="185"/>
        <v>1</v>
      </c>
      <c r="R2635" s="8">
        <f t="shared" si="186"/>
        <v>1</v>
      </c>
      <c r="S2635" s="8">
        <f t="shared" si="187"/>
        <v>1</v>
      </c>
      <c r="T2635" s="8">
        <f t="shared" si="188"/>
        <v>3</v>
      </c>
    </row>
    <row r="2636" customHeight="1" spans="1:20">
      <c r="A2636" s="4"/>
      <c r="Q2636" s="8">
        <f t="shared" si="185"/>
        <v>1</v>
      </c>
      <c r="R2636" s="8">
        <f t="shared" si="186"/>
        <v>1</v>
      </c>
      <c r="S2636" s="8">
        <f t="shared" si="187"/>
        <v>1</v>
      </c>
      <c r="T2636" s="8">
        <f t="shared" si="188"/>
        <v>3</v>
      </c>
    </row>
    <row r="2637" spans="1:1">
      <c r="A2637" s="4"/>
    </row>
    <row r="2638" spans="1:1">
      <c r="A2638" s="4"/>
    </row>
    <row r="2639" spans="1:1">
      <c r="A2639" s="4"/>
    </row>
    <row r="2640" spans="1:1">
      <c r="A2640" s="4"/>
    </row>
    <row r="2641" spans="1:1">
      <c r="A2641" s="4"/>
    </row>
    <row r="2642" spans="1:1">
      <c r="A2642" s="4"/>
    </row>
    <row r="2643" spans="1:1">
      <c r="A2643" s="4"/>
    </row>
    <row r="2644" spans="1:1">
      <c r="A2644" s="4"/>
    </row>
    <row r="2645" spans="1:1">
      <c r="A2645" s="4"/>
    </row>
    <row r="2646" spans="1:1">
      <c r="A2646" s="4"/>
    </row>
    <row r="2647" spans="1:1">
      <c r="A2647" s="4"/>
    </row>
    <row r="2648" spans="1:1">
      <c r="A2648" s="4"/>
    </row>
    <row r="2649" spans="1:1">
      <c r="A2649" s="4"/>
    </row>
    <row r="2650" spans="1:1">
      <c r="A2650" s="4"/>
    </row>
    <row r="2651" spans="1:1">
      <c r="A2651" s="4"/>
    </row>
    <row r="2652" spans="1:1">
      <c r="A2652" s="4"/>
    </row>
    <row r="2653" spans="1:1">
      <c r="A2653" s="4"/>
    </row>
    <row r="2654" spans="1:1">
      <c r="A2654" s="4"/>
    </row>
    <row r="2655" spans="1:1">
      <c r="A2655" s="4"/>
    </row>
    <row r="2656" spans="1:1">
      <c r="A2656" s="4"/>
    </row>
    <row r="2657" spans="1:1">
      <c r="A2657" s="4"/>
    </row>
    <row r="2658" spans="1:1">
      <c r="A2658" s="4"/>
    </row>
    <row r="2659" spans="1:1">
      <c r="A2659" s="4"/>
    </row>
    <row r="2660" spans="1:1">
      <c r="A2660" s="4"/>
    </row>
    <row r="2661" spans="1:1">
      <c r="A2661" s="4"/>
    </row>
    <row r="2662" spans="1:1">
      <c r="A2662" s="4"/>
    </row>
    <row r="2663" spans="1:1">
      <c r="A2663" s="4"/>
    </row>
    <row r="2664" spans="1:1">
      <c r="A2664" s="4"/>
    </row>
    <row r="2665" spans="1:1">
      <c r="A2665" s="4"/>
    </row>
    <row r="2666" spans="1:1">
      <c r="A2666" s="4"/>
    </row>
    <row r="2667" spans="1:1">
      <c r="A2667" s="4"/>
    </row>
    <row r="2668" spans="1:1">
      <c r="A2668" s="4"/>
    </row>
    <row r="2669" spans="1:1">
      <c r="A2669" s="4"/>
    </row>
    <row r="2670" spans="1:1">
      <c r="A2670" s="4"/>
    </row>
    <row r="2671" spans="1:1">
      <c r="A2671" s="4"/>
    </row>
    <row r="2672" spans="1:1">
      <c r="A2672" s="4"/>
    </row>
    <row r="2673" spans="1:1">
      <c r="A2673" s="4"/>
    </row>
    <row r="2674" spans="1:1">
      <c r="A2674" s="4"/>
    </row>
    <row r="2675" spans="1:1">
      <c r="A2675" s="4"/>
    </row>
    <row r="2676" spans="1:1">
      <c r="A2676" s="4"/>
    </row>
    <row r="2677" spans="1:1">
      <c r="A2677" s="4"/>
    </row>
    <row r="2678" spans="1:1">
      <c r="A2678" s="4"/>
    </row>
    <row r="2679" spans="1:1">
      <c r="A2679" s="4"/>
    </row>
    <row r="2680" spans="1:1">
      <c r="A2680" s="4"/>
    </row>
    <row r="2681" spans="1:1">
      <c r="A2681" s="4"/>
    </row>
    <row r="2682" spans="1:1">
      <c r="A2682" s="4"/>
    </row>
    <row r="2683" spans="1:1">
      <c r="A2683" s="4"/>
    </row>
    <row r="2684" spans="1:1">
      <c r="A2684" s="4"/>
    </row>
    <row r="2685" spans="1:1">
      <c r="A2685" s="4"/>
    </row>
    <row r="2686" spans="1:1">
      <c r="A2686" s="4"/>
    </row>
    <row r="2687" spans="1:1">
      <c r="A2687" s="4"/>
    </row>
    <row r="2688" spans="1:1">
      <c r="A2688" s="4"/>
    </row>
    <row r="2689" spans="1:1">
      <c r="A2689" s="4"/>
    </row>
    <row r="2690" spans="1:1">
      <c r="A2690" s="4"/>
    </row>
    <row r="2691" spans="1:1">
      <c r="A2691" s="4"/>
    </row>
    <row r="2692" spans="1:1">
      <c r="A2692" s="4"/>
    </row>
    <row r="2693" spans="1:1">
      <c r="A2693" s="4"/>
    </row>
    <row r="2694" spans="1:1">
      <c r="A2694" s="4"/>
    </row>
    <row r="2695" spans="1:1">
      <c r="A2695" s="4"/>
    </row>
    <row r="2696" spans="1:1">
      <c r="A2696" s="4"/>
    </row>
    <row r="2697" spans="1:1">
      <c r="A2697" s="4"/>
    </row>
    <row r="2698" spans="1:1">
      <c r="A2698" s="4"/>
    </row>
    <row r="2699" spans="1:1">
      <c r="A2699" s="4"/>
    </row>
    <row r="2700" spans="1:1">
      <c r="A2700" s="4"/>
    </row>
    <row r="2701" spans="1:1">
      <c r="A2701" s="4"/>
    </row>
    <row r="2702" spans="1:1">
      <c r="A2702" s="4"/>
    </row>
    <row r="2703" spans="1:1">
      <c r="A2703" s="4"/>
    </row>
    <row r="2704" spans="1:1">
      <c r="A2704" s="4"/>
    </row>
    <row r="2705" spans="1:1">
      <c r="A2705" s="4"/>
    </row>
    <row r="2706" spans="1:1">
      <c r="A2706" s="4"/>
    </row>
    <row r="2707" spans="1:1">
      <c r="A2707" s="4"/>
    </row>
    <row r="2708" spans="1:1">
      <c r="A2708" s="4"/>
    </row>
    <row r="2709" spans="1:1">
      <c r="A2709" s="4"/>
    </row>
    <row r="2710" spans="1:1">
      <c r="A2710" s="4"/>
    </row>
    <row r="2711" spans="1:1">
      <c r="A2711" s="4"/>
    </row>
    <row r="2712" spans="1:1">
      <c r="A2712" s="4"/>
    </row>
    <row r="2713" spans="1:1">
      <c r="A2713" s="4"/>
    </row>
    <row r="2714" spans="1:1">
      <c r="A2714" s="4"/>
    </row>
    <row r="2715" spans="1:1">
      <c r="A2715" s="4"/>
    </row>
    <row r="2716" spans="1:1">
      <c r="A2716" s="4"/>
    </row>
    <row r="2717" spans="1:1">
      <c r="A2717" s="4"/>
    </row>
    <row r="2718" spans="1:1">
      <c r="A2718" s="4"/>
    </row>
    <row r="2719" spans="1:1">
      <c r="A2719" s="4"/>
    </row>
    <row r="2720" spans="1:1">
      <c r="A2720" s="4"/>
    </row>
    <row r="2721" spans="1:1">
      <c r="A2721" s="4"/>
    </row>
    <row r="2722" spans="1:1">
      <c r="A2722" s="4"/>
    </row>
    <row r="2723" spans="1:1">
      <c r="A2723" s="4"/>
    </row>
    <row r="2724" spans="1:1">
      <c r="A2724" s="4"/>
    </row>
    <row r="2725" spans="1:1">
      <c r="A2725" s="4"/>
    </row>
    <row r="2726" spans="1:1">
      <c r="A2726" s="4"/>
    </row>
    <row r="2727" spans="1:1">
      <c r="A2727" s="4"/>
    </row>
    <row r="2728" spans="1:1">
      <c r="A2728" s="4"/>
    </row>
    <row r="2729" spans="1:1">
      <c r="A2729" s="4"/>
    </row>
    <row r="2730" spans="1:1">
      <c r="A2730" s="4"/>
    </row>
    <row r="2731" spans="1:1">
      <c r="A2731" s="4"/>
    </row>
    <row r="2732" spans="1:1">
      <c r="A2732" s="4"/>
    </row>
    <row r="2733" spans="1:1">
      <c r="A2733" s="4"/>
    </row>
    <row r="2734" spans="1:1">
      <c r="A2734" s="4"/>
    </row>
    <row r="2735" spans="1:1">
      <c r="A2735" s="4"/>
    </row>
    <row r="2736" spans="1:1">
      <c r="A2736" s="4"/>
    </row>
    <row r="2737" spans="1:1">
      <c r="A2737" s="4"/>
    </row>
    <row r="2738" spans="1:1">
      <c r="A2738" s="4"/>
    </row>
    <row r="2739" spans="1:1">
      <c r="A2739" s="4"/>
    </row>
    <row r="2740" spans="1:1">
      <c r="A2740" s="4"/>
    </row>
    <row r="2741" spans="1:1">
      <c r="A2741" s="4"/>
    </row>
    <row r="2742" spans="1:1">
      <c r="A2742" s="4"/>
    </row>
    <row r="2743" spans="1:1">
      <c r="A2743" s="4"/>
    </row>
    <row r="2744" spans="1:1">
      <c r="A2744" s="4"/>
    </row>
    <row r="2745" spans="1:1">
      <c r="A2745" s="4"/>
    </row>
    <row r="2746" spans="1:1">
      <c r="A2746" s="4"/>
    </row>
    <row r="2747" spans="1:1">
      <c r="A2747" s="4"/>
    </row>
    <row r="2748" spans="1:1">
      <c r="A2748" s="4"/>
    </row>
    <row r="2749" spans="1:1">
      <c r="A2749" s="4"/>
    </row>
    <row r="2750" spans="1:1">
      <c r="A2750" s="4"/>
    </row>
    <row r="2751" spans="1:1">
      <c r="A2751" s="4"/>
    </row>
    <row r="2752" spans="1:1">
      <c r="A2752" s="4"/>
    </row>
    <row r="2753" spans="1:1">
      <c r="A2753" s="4"/>
    </row>
    <row r="2754" spans="1:1">
      <c r="A2754" s="4"/>
    </row>
    <row r="2755" spans="1:1">
      <c r="A2755" s="4"/>
    </row>
    <row r="2756" spans="1:1">
      <c r="A2756" s="4"/>
    </row>
    <row r="2757" spans="1:1">
      <c r="A2757" s="4"/>
    </row>
    <row r="2758" spans="1:1">
      <c r="A2758" s="4"/>
    </row>
    <row r="2759" spans="1:1">
      <c r="A2759" s="4"/>
    </row>
    <row r="2760" spans="1:1">
      <c r="A2760" s="4"/>
    </row>
    <row r="2761" spans="1:1">
      <c r="A2761" s="4"/>
    </row>
    <row r="2762" spans="1:1">
      <c r="A2762" s="4"/>
    </row>
    <row r="2763" spans="1:1">
      <c r="A2763" s="4"/>
    </row>
    <row r="2764" spans="1:1">
      <c r="A2764" s="4"/>
    </row>
    <row r="2765" spans="1:1">
      <c r="A2765" s="4"/>
    </row>
    <row r="2766" spans="1:1">
      <c r="A2766" s="4"/>
    </row>
    <row r="2767" spans="1:1">
      <c r="A2767" s="4"/>
    </row>
    <row r="2768" spans="1:1">
      <c r="A2768" s="4"/>
    </row>
    <row r="2769" spans="1:1">
      <c r="A2769" s="4"/>
    </row>
    <row r="2770" spans="1:1">
      <c r="A2770" s="4"/>
    </row>
    <row r="2771" spans="1:1">
      <c r="A2771" s="4"/>
    </row>
    <row r="2772" spans="1:1">
      <c r="A2772" s="4"/>
    </row>
    <row r="2773" spans="1:1">
      <c r="A2773" s="4"/>
    </row>
    <row r="2774" spans="1:1">
      <c r="A2774" s="4"/>
    </row>
    <row r="2775" spans="1:1">
      <c r="A2775" s="4"/>
    </row>
    <row r="2776" spans="1:1">
      <c r="A2776" s="4"/>
    </row>
    <row r="2777" spans="1:1">
      <c r="A2777" s="4"/>
    </row>
    <row r="2778" spans="1:1">
      <c r="A2778" s="4"/>
    </row>
    <row r="2779" spans="1:1">
      <c r="A2779" s="4"/>
    </row>
    <row r="2780" spans="1:1">
      <c r="A2780" s="4"/>
    </row>
    <row r="2781" spans="1:1">
      <c r="A2781" s="4"/>
    </row>
    <row r="2782" spans="1:1">
      <c r="A2782" s="4"/>
    </row>
    <row r="2783" spans="1:1">
      <c r="A2783" s="4"/>
    </row>
    <row r="2784" spans="1:1">
      <c r="A2784" s="4"/>
    </row>
    <row r="2785" spans="1:1">
      <c r="A2785" s="4"/>
    </row>
    <row r="2786" spans="1:1">
      <c r="A2786" s="4"/>
    </row>
    <row r="2787" spans="1:1">
      <c r="A2787" s="4"/>
    </row>
    <row r="2788" spans="1:1">
      <c r="A2788" s="4"/>
    </row>
    <row r="2789" spans="1:1">
      <c r="A2789" s="4"/>
    </row>
    <row r="2790" spans="1:1">
      <c r="A2790" s="4"/>
    </row>
    <row r="2791" spans="1:1">
      <c r="A2791" s="4"/>
    </row>
    <row r="2792" spans="1:1">
      <c r="A2792" s="4"/>
    </row>
    <row r="2793" spans="1:1">
      <c r="A2793" s="4"/>
    </row>
    <row r="2794" spans="1:1">
      <c r="A2794" s="4"/>
    </row>
    <row r="2795" spans="1:1">
      <c r="A2795" s="4"/>
    </row>
    <row r="2796" spans="1:1">
      <c r="A2796" s="4"/>
    </row>
    <row r="2797" spans="1:1">
      <c r="A2797" s="4"/>
    </row>
    <row r="2798" spans="1:1">
      <c r="A2798" s="4"/>
    </row>
    <row r="2799" spans="1:1">
      <c r="A2799" s="4"/>
    </row>
    <row r="2800" spans="1:1">
      <c r="A2800" s="4"/>
    </row>
    <row r="2801" spans="1:1">
      <c r="A2801" s="4"/>
    </row>
    <row r="2802" spans="1:1">
      <c r="A2802" s="4"/>
    </row>
    <row r="2803" spans="1:1">
      <c r="A2803" s="4"/>
    </row>
    <row r="2804" spans="1:1">
      <c r="A2804" s="4"/>
    </row>
    <row r="2805" spans="1:1">
      <c r="A2805" s="4"/>
    </row>
    <row r="2806" spans="1:1">
      <c r="A2806" s="4"/>
    </row>
    <row r="2807" spans="1:1">
      <c r="A2807" s="4"/>
    </row>
    <row r="2808" spans="1:1">
      <c r="A2808" s="4"/>
    </row>
    <row r="2809" spans="1:1">
      <c r="A2809" s="4"/>
    </row>
    <row r="2810" spans="1:1">
      <c r="A2810" s="4"/>
    </row>
    <row r="2811" spans="1:1">
      <c r="A2811" s="4"/>
    </row>
    <row r="2812" spans="1:1">
      <c r="A2812" s="4"/>
    </row>
    <row r="2813" spans="1:1">
      <c r="A2813" s="4"/>
    </row>
    <row r="2814" spans="1:1">
      <c r="A2814" s="4"/>
    </row>
    <row r="2815" spans="1:1">
      <c r="A2815" s="4"/>
    </row>
    <row r="2816" spans="1:1">
      <c r="A2816" s="4"/>
    </row>
    <row r="2817" spans="1:1">
      <c r="A2817" s="4"/>
    </row>
    <row r="2818" spans="1:1">
      <c r="A2818" s="4"/>
    </row>
    <row r="2819" spans="1:1">
      <c r="A2819" s="4"/>
    </row>
    <row r="2820" spans="1:1">
      <c r="A2820" s="4"/>
    </row>
    <row r="2821" spans="1:1">
      <c r="A2821" s="4"/>
    </row>
    <row r="2822" spans="1:1">
      <c r="A2822" s="4"/>
    </row>
    <row r="2823" spans="1:1">
      <c r="A2823" s="4"/>
    </row>
    <row r="2824" spans="1:1">
      <c r="A2824" s="4"/>
    </row>
    <row r="2825" spans="1:1">
      <c r="A2825" s="4"/>
    </row>
    <row r="2826" spans="1:1">
      <c r="A2826" s="4"/>
    </row>
    <row r="2827" spans="1:1">
      <c r="A2827" s="4"/>
    </row>
    <row r="2828" spans="1:1">
      <c r="A2828" s="4"/>
    </row>
    <row r="2829" spans="1:1">
      <c r="A2829" s="4"/>
    </row>
    <row r="2830" spans="1:1">
      <c r="A2830" s="4"/>
    </row>
    <row r="2831" spans="1:1">
      <c r="A2831" s="4"/>
    </row>
    <row r="2832" spans="1:1">
      <c r="A2832" s="4"/>
    </row>
    <row r="2833" spans="1:1">
      <c r="A2833" s="4"/>
    </row>
    <row r="2834" spans="1:1">
      <c r="A2834" s="4"/>
    </row>
    <row r="2835" spans="1:1">
      <c r="A2835" s="4"/>
    </row>
    <row r="2836" spans="1:1">
      <c r="A2836" s="4"/>
    </row>
    <row r="2837" spans="1:1">
      <c r="A2837" s="4"/>
    </row>
    <row r="2838" spans="1:1">
      <c r="A2838" s="4"/>
    </row>
    <row r="2839" spans="1:1">
      <c r="A2839" s="4"/>
    </row>
    <row r="2840" spans="1:1">
      <c r="A2840" s="4"/>
    </row>
    <row r="2841" spans="1:1">
      <c r="A2841" s="4"/>
    </row>
    <row r="2842" spans="1:1">
      <c r="A2842" s="4"/>
    </row>
    <row r="2843" spans="1:1">
      <c r="A2843" s="4"/>
    </row>
    <row r="2844" spans="1:1">
      <c r="A2844" s="4"/>
    </row>
    <row r="2845" spans="1:1">
      <c r="A2845" s="4"/>
    </row>
    <row r="2846" spans="1:1">
      <c r="A2846" s="4"/>
    </row>
    <row r="2847" spans="1:1">
      <c r="A2847" s="4"/>
    </row>
    <row r="2848" spans="1:1">
      <c r="A2848" s="4"/>
    </row>
    <row r="2849" spans="1:1">
      <c r="A2849" s="4"/>
    </row>
    <row r="2850" spans="1:1">
      <c r="A2850" s="4"/>
    </row>
    <row r="2851" spans="1:1">
      <c r="A2851" s="4"/>
    </row>
    <row r="2852" spans="1:1">
      <c r="A2852" s="4"/>
    </row>
    <row r="2853" spans="1:1">
      <c r="A2853" s="4"/>
    </row>
    <row r="2854" spans="1:1">
      <c r="A2854" s="4"/>
    </row>
    <row r="2855" spans="1:1">
      <c r="A2855" s="4"/>
    </row>
    <row r="2856" spans="1:1">
      <c r="A2856" s="4"/>
    </row>
    <row r="2857" spans="1:1">
      <c r="A2857" s="4"/>
    </row>
    <row r="2858" spans="1:1">
      <c r="A2858" s="4"/>
    </row>
    <row r="2859" spans="1:1">
      <c r="A2859" s="4"/>
    </row>
    <row r="2860" spans="1:1">
      <c r="A2860" s="4"/>
    </row>
    <row r="2861" spans="1:1">
      <c r="A2861" s="4"/>
    </row>
    <row r="2862" spans="1:1">
      <c r="A2862" s="4"/>
    </row>
    <row r="2863" spans="1:1">
      <c r="A2863" s="4"/>
    </row>
    <row r="2864" spans="1:1">
      <c r="A2864" s="4"/>
    </row>
    <row r="2865" spans="1:1">
      <c r="A2865" s="4"/>
    </row>
    <row r="2866" spans="1:1">
      <c r="A2866" s="4"/>
    </row>
    <row r="2867" spans="1:1">
      <c r="A2867" s="4"/>
    </row>
    <row r="2868" spans="1:1">
      <c r="A2868" s="4"/>
    </row>
    <row r="2869" spans="1:1">
      <c r="A2869" s="4"/>
    </row>
    <row r="2870" spans="1:1">
      <c r="A2870" s="4"/>
    </row>
    <row r="2871" spans="1:1">
      <c r="A2871" s="4"/>
    </row>
    <row r="2872" spans="1:1">
      <c r="A2872" s="4"/>
    </row>
    <row r="2873" spans="1:1">
      <c r="A2873" s="4"/>
    </row>
    <row r="2874" spans="1:1">
      <c r="A2874" s="4"/>
    </row>
    <row r="2875" spans="1:1">
      <c r="A2875" s="4"/>
    </row>
    <row r="2876" spans="1:1">
      <c r="A2876" s="4"/>
    </row>
    <row r="2877" spans="1:1">
      <c r="A2877" s="4"/>
    </row>
    <row r="2878" spans="1:1">
      <c r="A2878" s="4"/>
    </row>
    <row r="2879" spans="1:1">
      <c r="A2879" s="4"/>
    </row>
    <row r="2880" spans="1:1">
      <c r="A2880" s="4"/>
    </row>
    <row r="2881" spans="1:1">
      <c r="A2881" s="4"/>
    </row>
    <row r="2882" spans="1:1">
      <c r="A2882" s="4"/>
    </row>
    <row r="2883" spans="1:1">
      <c r="A2883" s="4"/>
    </row>
    <row r="2884" spans="1:1">
      <c r="A2884" s="4"/>
    </row>
    <row r="2885" spans="1:1">
      <c r="A2885" s="4"/>
    </row>
    <row r="2886" spans="1:1">
      <c r="A2886" s="4"/>
    </row>
    <row r="2887" spans="1:1">
      <c r="A2887" s="4"/>
    </row>
    <row r="2888" spans="1:1">
      <c r="A2888" s="4"/>
    </row>
    <row r="2889" spans="1:1">
      <c r="A2889" s="4"/>
    </row>
    <row r="2890" spans="1:1">
      <c r="A2890" s="4"/>
    </row>
    <row r="2891" spans="1:1">
      <c r="A2891" s="4"/>
    </row>
    <row r="2892" spans="1:1">
      <c r="A2892" s="4"/>
    </row>
    <row r="2893" spans="1:1">
      <c r="A2893" s="4"/>
    </row>
    <row r="2894" spans="1:1">
      <c r="A2894" s="4"/>
    </row>
    <row r="2895" spans="1:1">
      <c r="A2895" s="4"/>
    </row>
    <row r="2896" spans="1:1">
      <c r="A2896" s="4"/>
    </row>
    <row r="2897" spans="1:1">
      <c r="A2897" s="4"/>
    </row>
    <row r="2898" spans="1:1">
      <c r="A2898" s="4"/>
    </row>
    <row r="2899" spans="1:1">
      <c r="A2899" s="4"/>
    </row>
    <row r="2900" spans="1:1">
      <c r="A2900" s="4"/>
    </row>
    <row r="2901" spans="1:1">
      <c r="A2901" s="4"/>
    </row>
    <row r="2902" spans="1:1">
      <c r="A2902" s="4"/>
    </row>
    <row r="2903" spans="1:1">
      <c r="A2903" s="4"/>
    </row>
    <row r="2904" spans="1:1">
      <c r="A2904" s="4"/>
    </row>
    <row r="2905" spans="1:1">
      <c r="A2905" s="4"/>
    </row>
    <row r="2906" spans="1:1">
      <c r="A2906" s="4"/>
    </row>
    <row r="2907" spans="1:1">
      <c r="A2907" s="4"/>
    </row>
    <row r="2908" spans="1:1">
      <c r="A2908" s="4"/>
    </row>
    <row r="2909" spans="1:1">
      <c r="A2909" s="4"/>
    </row>
    <row r="2910" spans="1:1">
      <c r="A2910" s="4"/>
    </row>
    <row r="2911" spans="1:1">
      <c r="A2911" s="4"/>
    </row>
    <row r="2912" spans="1:1">
      <c r="A2912" s="4"/>
    </row>
    <row r="2913" spans="1:1">
      <c r="A2913" s="4"/>
    </row>
    <row r="2914" spans="1:1">
      <c r="A2914" s="4"/>
    </row>
    <row r="2915" spans="1:1">
      <c r="A2915" s="4"/>
    </row>
    <row r="2916" spans="1:1">
      <c r="A2916" s="4"/>
    </row>
    <row r="2917" spans="1:1">
      <c r="A2917" s="4"/>
    </row>
    <row r="2918" spans="1:1">
      <c r="A2918" s="4"/>
    </row>
    <row r="2919" spans="1:1">
      <c r="A2919" s="4"/>
    </row>
    <row r="2920" spans="1:1">
      <c r="A2920" s="4"/>
    </row>
    <row r="2921" spans="1:1">
      <c r="A2921" s="4"/>
    </row>
    <row r="2922" spans="1:1">
      <c r="A2922" s="4"/>
    </row>
    <row r="2923" spans="1:1">
      <c r="A2923" s="4"/>
    </row>
    <row r="2924" spans="1:1">
      <c r="A2924" s="4"/>
    </row>
    <row r="2925" spans="1:1">
      <c r="A2925" s="4"/>
    </row>
    <row r="2926" spans="1:1">
      <c r="A2926" s="4"/>
    </row>
    <row r="2927" spans="1:1">
      <c r="A2927" s="4"/>
    </row>
    <row r="2928" spans="1:1">
      <c r="A2928" s="4"/>
    </row>
    <row r="2929" spans="1:1">
      <c r="A2929" s="4"/>
    </row>
    <row r="2930" spans="1:1">
      <c r="A2930" s="4"/>
    </row>
    <row r="2931" spans="1:1">
      <c r="A2931" s="4"/>
    </row>
    <row r="2932" spans="1:1">
      <c r="A2932" s="4"/>
    </row>
    <row r="2933" spans="1:1">
      <c r="A2933" s="4"/>
    </row>
    <row r="2934" spans="1:1">
      <c r="A2934" s="4"/>
    </row>
    <row r="2935" spans="1:1">
      <c r="A2935" s="4"/>
    </row>
    <row r="2936" spans="1:1">
      <c r="A2936" s="4"/>
    </row>
    <row r="2937" spans="1:1">
      <c r="A2937" s="4"/>
    </row>
    <row r="2938" spans="1:1">
      <c r="A2938" s="4"/>
    </row>
    <row r="2939" spans="1:1">
      <c r="A2939" s="4"/>
    </row>
    <row r="2940" spans="1:1">
      <c r="A2940" s="4"/>
    </row>
    <row r="2941" spans="1:1">
      <c r="A2941" s="4"/>
    </row>
    <row r="2942" spans="1:1">
      <c r="A2942" s="4"/>
    </row>
    <row r="2943" spans="1:1">
      <c r="A2943" s="4"/>
    </row>
    <row r="2944" spans="1:1">
      <c r="A2944" s="4"/>
    </row>
    <row r="2945" spans="1:1">
      <c r="A2945" s="4"/>
    </row>
    <row r="2946" spans="1:1">
      <c r="A2946" s="4"/>
    </row>
    <row r="2947" spans="1:1">
      <c r="A2947" s="4"/>
    </row>
    <row r="2948" spans="1:1">
      <c r="A2948" s="4"/>
    </row>
    <row r="2949" spans="1:1">
      <c r="A2949" s="4"/>
    </row>
    <row r="2950" spans="1:1">
      <c r="A2950" s="4"/>
    </row>
    <row r="2951" spans="1:1">
      <c r="A2951" s="4"/>
    </row>
    <row r="2952" spans="1:1">
      <c r="A2952" s="4"/>
    </row>
    <row r="2953" spans="1:1">
      <c r="A2953" s="4"/>
    </row>
    <row r="2954" spans="1:1">
      <c r="A2954" s="4"/>
    </row>
    <row r="2955" spans="1:1">
      <c r="A2955" s="4"/>
    </row>
    <row r="2956" spans="1:1">
      <c r="A2956" s="4"/>
    </row>
    <row r="2957" spans="1:1">
      <c r="A2957" s="4"/>
    </row>
    <row r="2958" spans="1:1">
      <c r="A2958" s="4"/>
    </row>
    <row r="2959" spans="1:1">
      <c r="A2959" s="4"/>
    </row>
    <row r="2960" spans="1:1">
      <c r="A2960" s="4"/>
    </row>
    <row r="2961" spans="1:1">
      <c r="A2961" s="4"/>
    </row>
    <row r="2962" spans="1:1">
      <c r="A2962" s="4"/>
    </row>
    <row r="2963" spans="1:1">
      <c r="A2963" s="4"/>
    </row>
    <row r="2964" spans="1:1">
      <c r="A2964" s="4"/>
    </row>
    <row r="2965" spans="1:1">
      <c r="A2965" s="4"/>
    </row>
    <row r="2966" spans="1:1">
      <c r="A2966" s="4"/>
    </row>
    <row r="2967" spans="1:1">
      <c r="A2967" s="4"/>
    </row>
    <row r="2968" spans="1:1">
      <c r="A2968" s="4"/>
    </row>
    <row r="2969" spans="1:1">
      <c r="A2969" s="4"/>
    </row>
    <row r="2970" spans="1:1">
      <c r="A2970" s="4"/>
    </row>
    <row r="2971" spans="1:1">
      <c r="A2971" s="4"/>
    </row>
    <row r="2972" spans="1:1">
      <c r="A2972" s="4"/>
    </row>
    <row r="2973" spans="1:1">
      <c r="A2973" s="4"/>
    </row>
    <row r="2974" spans="1:1">
      <c r="A2974" s="4"/>
    </row>
    <row r="2975" spans="1:1">
      <c r="A2975" s="4"/>
    </row>
    <row r="2976" spans="1:1">
      <c r="A2976" s="4"/>
    </row>
    <row r="2977" spans="1:1">
      <c r="A2977" s="4"/>
    </row>
    <row r="2978" spans="1:1">
      <c r="A2978" s="4"/>
    </row>
    <row r="2979" spans="1:1">
      <c r="A2979" s="4"/>
    </row>
    <row r="2980" spans="1:1">
      <c r="A2980" s="4"/>
    </row>
    <row r="2981" spans="1:1">
      <c r="A2981" s="4"/>
    </row>
    <row r="2982" spans="1:1">
      <c r="A2982" s="4"/>
    </row>
    <row r="2983" spans="1:1">
      <c r="A2983" s="4"/>
    </row>
    <row r="2984" spans="1:1">
      <c r="A2984" s="4"/>
    </row>
    <row r="2985" spans="1:1">
      <c r="A2985" s="4"/>
    </row>
    <row r="2986" spans="1:1">
      <c r="A2986" s="4"/>
    </row>
    <row r="2987" spans="1:1">
      <c r="A2987" s="4"/>
    </row>
    <row r="2988" spans="1:1">
      <c r="A2988" s="4"/>
    </row>
    <row r="2989" spans="1:1">
      <c r="A2989" s="4"/>
    </row>
    <row r="2990" spans="1:1">
      <c r="A2990" s="4"/>
    </row>
    <row r="2991" spans="1:1">
      <c r="A2991" s="4"/>
    </row>
    <row r="2992" spans="1:1">
      <c r="A2992" s="4"/>
    </row>
    <row r="2993" spans="1:1">
      <c r="A2993" s="4"/>
    </row>
    <row r="2994" spans="1:1">
      <c r="A2994" s="4"/>
    </row>
    <row r="2995" spans="1:1">
      <c r="A2995" s="4"/>
    </row>
    <row r="2996" spans="1:1">
      <c r="A2996" s="4"/>
    </row>
    <row r="2997" spans="1:1">
      <c r="A2997" s="4"/>
    </row>
    <row r="2998" spans="1:1">
      <c r="A2998" s="4"/>
    </row>
    <row r="2999" spans="1:1">
      <c r="A2999" s="4"/>
    </row>
    <row r="3000" spans="1:1">
      <c r="A3000" s="4"/>
    </row>
    <row r="3001" spans="1:1">
      <c r="A3001" s="4"/>
    </row>
    <row r="3002" spans="1:1">
      <c r="A3002" s="4"/>
    </row>
    <row r="3003" spans="1:1">
      <c r="A3003" s="4"/>
    </row>
    <row r="3004" spans="1:1">
      <c r="A3004" s="4"/>
    </row>
    <row r="3005" spans="1:1">
      <c r="A3005" s="4"/>
    </row>
    <row r="3006" spans="1:1">
      <c r="A3006" s="4"/>
    </row>
    <row r="3007" spans="1:1">
      <c r="A3007" s="4"/>
    </row>
    <row r="3008" spans="1:1">
      <c r="A3008" s="4"/>
    </row>
    <row r="3009" spans="1:1">
      <c r="A3009" s="4"/>
    </row>
    <row r="3010" spans="1:1">
      <c r="A3010" s="4"/>
    </row>
    <row r="3011" spans="1:1">
      <c r="A3011" s="4"/>
    </row>
    <row r="3012" spans="1:1">
      <c r="A3012" s="4"/>
    </row>
    <row r="3013" spans="1:1">
      <c r="A3013" s="4"/>
    </row>
    <row r="3014" spans="1:1">
      <c r="A3014" s="4"/>
    </row>
    <row r="3015" spans="1:1">
      <c r="A3015" s="4"/>
    </row>
    <row r="3016" spans="1:1">
      <c r="A3016" s="4"/>
    </row>
    <row r="3017" spans="1:1">
      <c r="A3017" s="4"/>
    </row>
    <row r="3018" spans="1:1">
      <c r="A3018" s="4"/>
    </row>
    <row r="3019" spans="1:1">
      <c r="A3019" s="4"/>
    </row>
    <row r="3020" spans="1:1">
      <c r="A3020" s="4"/>
    </row>
    <row r="3021" spans="1:1">
      <c r="A3021" s="4"/>
    </row>
    <row r="3022" spans="1:1">
      <c r="A3022" s="4"/>
    </row>
    <row r="3023" spans="1:1">
      <c r="A3023" s="4"/>
    </row>
    <row r="3024" spans="1:1">
      <c r="A3024" s="4"/>
    </row>
    <row r="3025" spans="1:1">
      <c r="A3025" s="4"/>
    </row>
    <row r="3026" spans="1:1">
      <c r="A3026" s="4"/>
    </row>
    <row r="3027" spans="1:1">
      <c r="A3027" s="4"/>
    </row>
    <row r="3028" spans="1:1">
      <c r="A3028" s="4"/>
    </row>
    <row r="3029" spans="1:1">
      <c r="A3029" s="4"/>
    </row>
    <row r="3030" spans="1:1">
      <c r="A3030" s="4"/>
    </row>
    <row r="3031" spans="1:1">
      <c r="A3031" s="4"/>
    </row>
    <row r="3032" spans="1:1">
      <c r="A3032" s="4"/>
    </row>
    <row r="3033" spans="1:1">
      <c r="A3033" s="4"/>
    </row>
    <row r="3034" spans="1:1">
      <c r="A3034" s="4"/>
    </row>
    <row r="3035" spans="1:1">
      <c r="A3035" s="4"/>
    </row>
    <row r="3036" spans="1:1">
      <c r="A3036" s="4"/>
    </row>
    <row r="3037" spans="1:1">
      <c r="A3037" s="4"/>
    </row>
    <row r="3038" spans="1:1">
      <c r="A3038" s="4"/>
    </row>
    <row r="3039" spans="1:1">
      <c r="A3039" s="4"/>
    </row>
    <row r="3040" spans="1:1">
      <c r="A3040" s="4"/>
    </row>
    <row r="3041" spans="1:1">
      <c r="A3041" s="4"/>
    </row>
    <row r="3042" spans="1:1">
      <c r="A3042" s="4"/>
    </row>
    <row r="3043" spans="1:1">
      <c r="A3043" s="4"/>
    </row>
    <row r="3044" spans="1:1">
      <c r="A3044" s="4"/>
    </row>
    <row r="3045" spans="1:1">
      <c r="A3045" s="4"/>
    </row>
    <row r="3046" spans="1:1">
      <c r="A3046" s="4"/>
    </row>
    <row r="3047" spans="1:1">
      <c r="A3047" s="4"/>
    </row>
    <row r="3048" spans="1:1">
      <c r="A3048" s="4"/>
    </row>
    <row r="3049" spans="1:1">
      <c r="A3049" s="4"/>
    </row>
    <row r="3050" spans="1:1">
      <c r="A3050" s="4"/>
    </row>
    <row r="3051" spans="1:1">
      <c r="A3051" s="4"/>
    </row>
    <row r="3052" spans="1:1">
      <c r="A3052" s="4"/>
    </row>
    <row r="3053" spans="1:1">
      <c r="A3053" s="4"/>
    </row>
    <row r="3054" spans="1:1">
      <c r="A3054" s="4"/>
    </row>
    <row r="3055" spans="1:1">
      <c r="A3055" s="4"/>
    </row>
    <row r="3056" spans="1:1">
      <c r="A3056" s="4"/>
    </row>
    <row r="3057" spans="1:1">
      <c r="A3057" s="4"/>
    </row>
    <row r="3058" spans="1:1">
      <c r="A3058" s="4"/>
    </row>
    <row r="3059" spans="1:1">
      <c r="A3059" s="4"/>
    </row>
    <row r="3060" spans="1:1">
      <c r="A3060" s="4"/>
    </row>
    <row r="3061" spans="1:1">
      <c r="A3061" s="4"/>
    </row>
    <row r="3062" spans="1:1">
      <c r="A3062" s="4"/>
    </row>
    <row r="3063" spans="1:1">
      <c r="A3063" s="4"/>
    </row>
    <row r="3064" spans="1:1">
      <c r="A3064" s="4"/>
    </row>
    <row r="3065" spans="1:1">
      <c r="A3065" s="4"/>
    </row>
    <row r="3066" spans="1:1">
      <c r="A3066" s="4"/>
    </row>
    <row r="3067" spans="1:1">
      <c r="A3067" s="4"/>
    </row>
    <row r="3068" spans="1:1">
      <c r="A3068" s="4"/>
    </row>
    <row r="3069" spans="1:1">
      <c r="A3069" s="4"/>
    </row>
    <row r="3070" spans="1:1">
      <c r="A3070" s="4"/>
    </row>
    <row r="3071" spans="1:1">
      <c r="A3071" s="4"/>
    </row>
    <row r="3072" spans="1:1">
      <c r="A3072" s="4"/>
    </row>
    <row r="3073" spans="1:1">
      <c r="A3073" s="4"/>
    </row>
    <row r="3074" spans="1:1">
      <c r="A3074" s="4"/>
    </row>
    <row r="3075" spans="1:1">
      <c r="A3075" s="4"/>
    </row>
    <row r="3076" spans="1:1">
      <c r="A3076" s="4"/>
    </row>
    <row r="3077" spans="1:1">
      <c r="A3077" s="4"/>
    </row>
    <row r="3078" spans="1:1">
      <c r="A3078" s="4"/>
    </row>
    <row r="3079" spans="1:1">
      <c r="A3079" s="4"/>
    </row>
    <row r="3080" spans="1:1">
      <c r="A3080" s="4"/>
    </row>
    <row r="3081" spans="1:1">
      <c r="A3081" s="4"/>
    </row>
    <row r="3082" spans="1:1">
      <c r="A3082" s="4"/>
    </row>
    <row r="3083" spans="1:1">
      <c r="A3083" s="4"/>
    </row>
    <row r="3084" spans="1:1">
      <c r="A3084" s="4"/>
    </row>
    <row r="3085" spans="1:1">
      <c r="A3085" s="4"/>
    </row>
    <row r="3086" spans="1:1">
      <c r="A3086" s="4"/>
    </row>
    <row r="3087" spans="1:1">
      <c r="A3087" s="4"/>
    </row>
    <row r="3088" spans="1:1">
      <c r="A3088" s="4"/>
    </row>
    <row r="3089" spans="1:1">
      <c r="A3089" s="4"/>
    </row>
    <row r="3090" spans="1:1">
      <c r="A3090" s="4"/>
    </row>
    <row r="3091" spans="1:1">
      <c r="A3091" s="4"/>
    </row>
    <row r="3092" spans="1:1">
      <c r="A3092" s="4"/>
    </row>
    <row r="3093" spans="1:1">
      <c r="A3093" s="4"/>
    </row>
    <row r="3094" spans="1:1">
      <c r="A3094" s="4"/>
    </row>
    <row r="3095" spans="1:1">
      <c r="A3095" s="4"/>
    </row>
    <row r="3096" spans="1:1">
      <c r="A3096" s="4"/>
    </row>
    <row r="3097" spans="1:1">
      <c r="A3097" s="4"/>
    </row>
    <row r="3098" spans="1:1">
      <c r="A3098" s="4"/>
    </row>
    <row r="3099" spans="1:1">
      <c r="A3099" s="4"/>
    </row>
    <row r="3100" spans="1:1">
      <c r="A3100" s="4"/>
    </row>
    <row r="3101" spans="1:1">
      <c r="A3101" s="4"/>
    </row>
    <row r="3102" spans="1:1">
      <c r="A3102" s="4"/>
    </row>
    <row r="3103" spans="1:1">
      <c r="A3103" s="4"/>
    </row>
    <row r="3104" spans="1:1">
      <c r="A3104" s="4"/>
    </row>
    <row r="3105" spans="1:1">
      <c r="A3105" s="4"/>
    </row>
    <row r="3106" spans="1:1">
      <c r="A3106" s="4"/>
    </row>
    <row r="3107" spans="1:1">
      <c r="A3107" s="4"/>
    </row>
    <row r="3108" spans="1:1">
      <c r="A3108" s="4"/>
    </row>
    <row r="3109" spans="1:1">
      <c r="A3109" s="4"/>
    </row>
    <row r="3110" spans="1:1">
      <c r="A3110" s="4"/>
    </row>
    <row r="3111" spans="1:1">
      <c r="A3111" s="4"/>
    </row>
    <row r="3112" spans="1:1">
      <c r="A3112" s="4"/>
    </row>
    <row r="3113" spans="1:1">
      <c r="A3113" s="4"/>
    </row>
    <row r="3114" spans="1:1">
      <c r="A3114" s="4"/>
    </row>
    <row r="3115" spans="1:1">
      <c r="A3115" s="4"/>
    </row>
    <row r="3116" spans="1:1">
      <c r="A3116" s="4"/>
    </row>
    <row r="3117" spans="1:1">
      <c r="A3117" s="4"/>
    </row>
    <row r="3118" spans="1:1">
      <c r="A3118" s="4"/>
    </row>
    <row r="3119" spans="1:1">
      <c r="A3119" s="4"/>
    </row>
    <row r="3120" spans="1:1">
      <c r="A3120" s="4"/>
    </row>
    <row r="3121" spans="1:1">
      <c r="A3121" s="4"/>
    </row>
    <row r="3122" spans="1:1">
      <c r="A3122" s="4"/>
    </row>
    <row r="3123" spans="1:1">
      <c r="A3123" s="4"/>
    </row>
    <row r="3124" spans="1:1">
      <c r="A3124" s="4"/>
    </row>
    <row r="3125" spans="1:1">
      <c r="A3125" s="4"/>
    </row>
    <row r="3126" spans="1:1">
      <c r="A3126" s="4"/>
    </row>
    <row r="3127" spans="1:1">
      <c r="A3127" s="4"/>
    </row>
    <row r="3128" spans="1:1">
      <c r="A3128" s="4"/>
    </row>
    <row r="3129" spans="1:1">
      <c r="A3129" s="4"/>
    </row>
    <row r="3130" spans="1:1">
      <c r="A3130" s="4"/>
    </row>
    <row r="3131" spans="1:1">
      <c r="A3131" s="4"/>
    </row>
    <row r="3132" spans="1:1">
      <c r="A3132" s="4"/>
    </row>
    <row r="3133" spans="1:1">
      <c r="A3133" s="4"/>
    </row>
    <row r="3134" spans="1:1">
      <c r="A3134" s="4"/>
    </row>
    <row r="3135" spans="1:1">
      <c r="A3135" s="4"/>
    </row>
    <row r="3136" spans="1:1">
      <c r="A3136" s="4"/>
    </row>
    <row r="3137" spans="1:1">
      <c r="A3137" s="4"/>
    </row>
    <row r="3138" spans="1:1">
      <c r="A3138" s="4"/>
    </row>
    <row r="3139" spans="1:1">
      <c r="A3139" s="4"/>
    </row>
    <row r="3140" spans="1:1">
      <c r="A3140" s="4"/>
    </row>
    <row r="3141" spans="1:1">
      <c r="A3141" s="4"/>
    </row>
    <row r="3142" spans="1:1">
      <c r="A3142" s="4"/>
    </row>
    <row r="3143" spans="1:1">
      <c r="A3143" s="4"/>
    </row>
    <row r="3144" spans="1:1">
      <c r="A3144" s="4"/>
    </row>
    <row r="3145" spans="1:1">
      <c r="A3145" s="4"/>
    </row>
    <row r="3146" spans="1:1">
      <c r="A3146" s="4"/>
    </row>
    <row r="3147" spans="1:1">
      <c r="A3147" s="4"/>
    </row>
    <row r="3148" spans="1:1">
      <c r="A3148" s="4"/>
    </row>
    <row r="3149" spans="1:1">
      <c r="A3149" s="4"/>
    </row>
    <row r="3150" spans="1:1">
      <c r="A3150" s="4"/>
    </row>
    <row r="3151" spans="1:1">
      <c r="A3151" s="4"/>
    </row>
    <row r="3152" spans="1:1">
      <c r="A3152" s="4"/>
    </row>
    <row r="3153" spans="1:1">
      <c r="A3153" s="4"/>
    </row>
    <row r="3154" spans="1:1">
      <c r="A3154" s="4"/>
    </row>
    <row r="3155" spans="1:1">
      <c r="A3155" s="4"/>
    </row>
    <row r="3156" spans="1:1">
      <c r="A3156" s="4"/>
    </row>
    <row r="3157" spans="1:1">
      <c r="A3157" s="4"/>
    </row>
    <row r="3158" spans="1:1">
      <c r="A3158" s="4"/>
    </row>
    <row r="3159" spans="1:1">
      <c r="A3159" s="4"/>
    </row>
    <row r="3160" spans="1:1">
      <c r="A3160" s="4"/>
    </row>
    <row r="3161" spans="1:1">
      <c r="A3161" s="4"/>
    </row>
    <row r="3162" spans="1:1">
      <c r="A3162" s="4"/>
    </row>
    <row r="3163" spans="1:1">
      <c r="A3163" s="4"/>
    </row>
    <row r="3164" spans="1:1">
      <c r="A3164" s="4"/>
    </row>
    <row r="3165" spans="1:1">
      <c r="A3165" s="4"/>
    </row>
    <row r="3166" spans="1:1">
      <c r="A3166" s="4"/>
    </row>
    <row r="3167" spans="1:1">
      <c r="A3167" s="4"/>
    </row>
    <row r="3168" spans="1:1">
      <c r="A3168" s="4"/>
    </row>
    <row r="3169" spans="1:1">
      <c r="A3169" s="4"/>
    </row>
    <row r="3170" spans="1:1">
      <c r="A3170" s="4"/>
    </row>
    <row r="3171" spans="1:1">
      <c r="A3171" s="4"/>
    </row>
    <row r="3172" spans="1:1">
      <c r="A3172" s="4"/>
    </row>
    <row r="3173" spans="1:1">
      <c r="A3173" s="4"/>
    </row>
    <row r="3174" spans="1:1">
      <c r="A3174" s="4"/>
    </row>
    <row r="3175" spans="1:1">
      <c r="A3175" s="4"/>
    </row>
    <row r="3176" spans="1:1">
      <c r="A3176" s="4"/>
    </row>
    <row r="3177" spans="1:1">
      <c r="A3177" s="4"/>
    </row>
    <row r="3178" spans="1:1">
      <c r="A3178" s="4"/>
    </row>
    <row r="3179" spans="1:1">
      <c r="A3179" s="4"/>
    </row>
    <row r="3180" spans="1:1">
      <c r="A3180" s="4"/>
    </row>
    <row r="3181" spans="1:1">
      <c r="A3181" s="4"/>
    </row>
    <row r="3182" spans="1:1">
      <c r="A3182" s="4"/>
    </row>
    <row r="3183" spans="1:1">
      <c r="A3183" s="4"/>
    </row>
    <row r="3184" spans="1:1">
      <c r="A3184" s="4"/>
    </row>
    <row r="3185" spans="1:1">
      <c r="A3185" s="4"/>
    </row>
    <row r="3186" spans="1:1">
      <c r="A3186" s="4"/>
    </row>
    <row r="3187" spans="1:1">
      <c r="A3187" s="4"/>
    </row>
    <row r="3188" spans="1:1">
      <c r="A3188" s="4"/>
    </row>
    <row r="3189" spans="1:1">
      <c r="A3189" s="4"/>
    </row>
    <row r="3190" spans="1:1">
      <c r="A3190" s="4"/>
    </row>
    <row r="3191" spans="1:1">
      <c r="A3191" s="4"/>
    </row>
    <row r="3192" spans="1:1">
      <c r="A3192" s="4"/>
    </row>
    <row r="3193" spans="1:1">
      <c r="A3193" s="4"/>
    </row>
    <row r="3194" spans="1:1">
      <c r="A3194" s="4"/>
    </row>
    <row r="3195" spans="1:1">
      <c r="A3195" s="4"/>
    </row>
    <row r="3196" spans="1:1">
      <c r="A3196" s="4"/>
    </row>
    <row r="3197" spans="1:1">
      <c r="A3197" s="4"/>
    </row>
    <row r="3198" spans="1:1">
      <c r="A3198" s="4"/>
    </row>
    <row r="3199" spans="1:1">
      <c r="A3199" s="4"/>
    </row>
    <row r="3200" spans="1:1">
      <c r="A3200" s="4"/>
    </row>
    <row r="3201" spans="1:1">
      <c r="A3201" s="4"/>
    </row>
    <row r="3202" spans="1:1">
      <c r="A3202" s="4"/>
    </row>
    <row r="3203" spans="1:1">
      <c r="A3203" s="4"/>
    </row>
    <row r="3204" spans="1:1">
      <c r="A3204" s="4"/>
    </row>
    <row r="3205" spans="1:1">
      <c r="A3205" s="4"/>
    </row>
    <row r="3206" spans="1:1">
      <c r="A3206" s="4"/>
    </row>
    <row r="3207" spans="1:1">
      <c r="A3207" s="4"/>
    </row>
    <row r="3208" spans="1:1">
      <c r="A3208" s="4"/>
    </row>
    <row r="3209" spans="1:1">
      <c r="A3209" s="4"/>
    </row>
    <row r="3210" spans="1:1">
      <c r="A3210" s="4"/>
    </row>
    <row r="3211" spans="1:1">
      <c r="A3211" s="4"/>
    </row>
    <row r="3212" spans="1:1">
      <c r="A3212" s="4"/>
    </row>
    <row r="3213" spans="1:1">
      <c r="A3213" s="4"/>
    </row>
    <row r="3214" spans="1:1">
      <c r="A3214" s="4"/>
    </row>
    <row r="3215" spans="1:1">
      <c r="A3215" s="4"/>
    </row>
    <row r="3216" spans="1:1">
      <c r="A3216" s="4"/>
    </row>
    <row r="3217" spans="1:1">
      <c r="A3217" s="4"/>
    </row>
    <row r="3218" spans="1:1">
      <c r="A3218" s="4"/>
    </row>
    <row r="3219" spans="1:1">
      <c r="A3219" s="4"/>
    </row>
    <row r="3220" spans="1:1">
      <c r="A3220" s="4"/>
    </row>
    <row r="3221" spans="1:1">
      <c r="A3221" s="4"/>
    </row>
    <row r="3222" spans="1:1">
      <c r="A3222" s="4"/>
    </row>
    <row r="3223" spans="1:1">
      <c r="A3223" s="4"/>
    </row>
    <row r="3224" spans="1:1">
      <c r="A3224" s="4"/>
    </row>
    <row r="3225" spans="1:1">
      <c r="A3225" s="4"/>
    </row>
    <row r="3226" spans="1:1">
      <c r="A3226" s="4"/>
    </row>
    <row r="3227" spans="1:1">
      <c r="A3227" s="4"/>
    </row>
    <row r="3228" spans="1:1">
      <c r="A3228" s="4"/>
    </row>
    <row r="3229" spans="1:1">
      <c r="A3229" s="4"/>
    </row>
    <row r="3230" spans="1:1">
      <c r="A3230" s="4"/>
    </row>
    <row r="3231" spans="1:1">
      <c r="A3231" s="4"/>
    </row>
    <row r="3232" spans="1:1">
      <c r="A3232" s="4"/>
    </row>
    <row r="3233" spans="1:1">
      <c r="A3233" s="4"/>
    </row>
    <row r="3234" spans="1:1">
      <c r="A3234" s="4"/>
    </row>
    <row r="3235" spans="1:1">
      <c r="A3235" s="4"/>
    </row>
    <row r="3236" spans="1:1">
      <c r="A3236" s="4"/>
    </row>
    <row r="3237" spans="1:1">
      <c r="A3237" s="4"/>
    </row>
    <row r="3238" spans="1:1">
      <c r="A3238" s="4"/>
    </row>
    <row r="3239" spans="1:1">
      <c r="A3239" s="4"/>
    </row>
    <row r="3240" spans="1:1">
      <c r="A3240" s="4"/>
    </row>
    <row r="3241" spans="1:1">
      <c r="A3241" s="4"/>
    </row>
    <row r="3242" spans="1:1">
      <c r="A3242" s="4"/>
    </row>
    <row r="3243" spans="1:1">
      <c r="A3243" s="4"/>
    </row>
    <row r="3244" spans="1:1">
      <c r="A3244" s="4"/>
    </row>
    <row r="3245" spans="1:1">
      <c r="A3245" s="4"/>
    </row>
    <row r="3246" spans="1:1">
      <c r="A3246" s="4"/>
    </row>
    <row r="3247" spans="1:1">
      <c r="A3247" s="4"/>
    </row>
    <row r="3248" spans="1:1">
      <c r="A3248" s="4"/>
    </row>
    <row r="3249" spans="1:1">
      <c r="A3249" s="4"/>
    </row>
    <row r="3250" spans="1:1">
      <c r="A3250" s="4"/>
    </row>
    <row r="3251" spans="1:1">
      <c r="A3251" s="4"/>
    </row>
    <row r="3252" spans="1:1">
      <c r="A3252" s="4"/>
    </row>
    <row r="3253" spans="1:1">
      <c r="A3253" s="4"/>
    </row>
    <row r="3254" spans="1:1">
      <c r="A3254" s="4"/>
    </row>
    <row r="3255" spans="1:1">
      <c r="A3255" s="4"/>
    </row>
    <row r="3256" spans="1:1">
      <c r="A3256" s="4"/>
    </row>
    <row r="3257" spans="1:1">
      <c r="A3257" s="4"/>
    </row>
    <row r="3258" spans="1:1">
      <c r="A3258" s="4"/>
    </row>
    <row r="3259" spans="1:1">
      <c r="A3259" s="4"/>
    </row>
    <row r="3260" spans="1:1">
      <c r="A3260" s="4"/>
    </row>
    <row r="3261" spans="1:1">
      <c r="A3261" s="4"/>
    </row>
    <row r="3262" spans="1:1">
      <c r="A3262" s="4"/>
    </row>
    <row r="3263" spans="1:1">
      <c r="A3263" s="4"/>
    </row>
    <row r="3264" spans="1:1">
      <c r="A3264" s="4"/>
    </row>
    <row r="3265" spans="1:1">
      <c r="A3265" s="4"/>
    </row>
    <row r="3266" spans="1:1">
      <c r="A3266" s="4"/>
    </row>
    <row r="3267" spans="1:1">
      <c r="A3267" s="4"/>
    </row>
    <row r="3268" spans="1:1">
      <c r="A3268" s="4"/>
    </row>
    <row r="3269" spans="1:1">
      <c r="A3269" s="4"/>
    </row>
    <row r="3270" spans="1:1">
      <c r="A3270" s="4"/>
    </row>
    <row r="3271" spans="1:1">
      <c r="A3271" s="4"/>
    </row>
    <row r="3272" spans="1:1">
      <c r="A3272" s="4"/>
    </row>
    <row r="3273" spans="1:1">
      <c r="A3273" s="4"/>
    </row>
    <row r="3274" spans="1:1">
      <c r="A3274" s="4"/>
    </row>
    <row r="3275" spans="1:1">
      <c r="A3275" s="4"/>
    </row>
    <row r="3276" spans="1:1">
      <c r="A3276" s="4"/>
    </row>
    <row r="3277" spans="1:1">
      <c r="A3277" s="4"/>
    </row>
    <row r="3278" spans="1:1">
      <c r="A3278" s="4"/>
    </row>
    <row r="3279" spans="1:1">
      <c r="A3279" s="4"/>
    </row>
    <row r="3280" spans="1:1">
      <c r="A3280" s="4"/>
    </row>
    <row r="3281" spans="1:1">
      <c r="A3281" s="4"/>
    </row>
    <row r="3282" spans="1:1">
      <c r="A3282" s="4"/>
    </row>
    <row r="3283" spans="1:1">
      <c r="A3283" s="4"/>
    </row>
    <row r="3284" spans="1:1">
      <c r="A3284" s="4"/>
    </row>
    <row r="3285" spans="1:1">
      <c r="A3285" s="4"/>
    </row>
    <row r="3286" spans="1:1">
      <c r="A3286" s="4"/>
    </row>
    <row r="3287" spans="1:1">
      <c r="A3287" s="4"/>
    </row>
    <row r="3288" spans="1:1">
      <c r="A3288" s="4"/>
    </row>
    <row r="3289" spans="1:1">
      <c r="A3289" s="4"/>
    </row>
    <row r="3290" spans="1:1">
      <c r="A3290" s="4"/>
    </row>
    <row r="3291" spans="1:1">
      <c r="A3291" s="4"/>
    </row>
    <row r="3292" spans="1:1">
      <c r="A3292" s="4"/>
    </row>
    <row r="3293" spans="1:1">
      <c r="A3293" s="4"/>
    </row>
    <row r="3294" spans="1:1">
      <c r="A3294" s="4"/>
    </row>
    <row r="3295" spans="1:1">
      <c r="A3295" s="4"/>
    </row>
    <row r="3296" spans="1:1">
      <c r="A3296" s="4"/>
    </row>
    <row r="3297" spans="1:1">
      <c r="A3297" s="4"/>
    </row>
    <row r="3298" spans="1:1">
      <c r="A3298" s="4"/>
    </row>
    <row r="3299" spans="1:1">
      <c r="A3299" s="4"/>
    </row>
    <row r="3300" spans="1:1">
      <c r="A3300" s="4"/>
    </row>
    <row r="3301" spans="1:1">
      <c r="A3301" s="4"/>
    </row>
    <row r="3302" spans="1:1">
      <c r="A3302" s="4"/>
    </row>
    <row r="3303" spans="1:1">
      <c r="A3303" s="4"/>
    </row>
    <row r="3304" spans="1:1">
      <c r="A3304" s="4"/>
    </row>
    <row r="3305" spans="1:1">
      <c r="A3305" s="4"/>
    </row>
    <row r="3306" spans="1:1">
      <c r="A3306" s="4"/>
    </row>
    <row r="3307" spans="1:1">
      <c r="A3307" s="4"/>
    </row>
    <row r="3308" spans="1:1">
      <c r="A3308" s="4"/>
    </row>
    <row r="3309" spans="1:1">
      <c r="A3309" s="4"/>
    </row>
    <row r="3310" spans="1:1">
      <c r="A3310" s="4"/>
    </row>
    <row r="3311" spans="1:1">
      <c r="A3311" s="4"/>
    </row>
    <row r="3312" spans="1:1">
      <c r="A3312" s="4"/>
    </row>
    <row r="3313" spans="1:1">
      <c r="A3313" s="4"/>
    </row>
    <row r="3314" spans="1:1">
      <c r="A3314" s="4"/>
    </row>
    <row r="3315" spans="1:1">
      <c r="A3315" s="4"/>
    </row>
    <row r="3316" spans="1:1">
      <c r="A3316" s="4"/>
    </row>
    <row r="3317" spans="1:1">
      <c r="A3317" s="4"/>
    </row>
    <row r="3318" spans="1:1">
      <c r="A3318" s="4"/>
    </row>
    <row r="3319" spans="1:1">
      <c r="A3319" s="4"/>
    </row>
    <row r="3320" spans="1:1">
      <c r="A3320" s="4"/>
    </row>
    <row r="3321" spans="1:1">
      <c r="A3321" s="4"/>
    </row>
    <row r="3322" spans="1:1">
      <c r="A3322" s="4"/>
    </row>
    <row r="3323" spans="1:1">
      <c r="A3323" s="4"/>
    </row>
    <row r="3324" spans="1:1">
      <c r="A3324" s="4"/>
    </row>
    <row r="3325" spans="1:1">
      <c r="A3325" s="4"/>
    </row>
    <row r="3326" spans="1:1">
      <c r="A3326" s="4"/>
    </row>
    <row r="3327" spans="1:1">
      <c r="A3327" s="4"/>
    </row>
    <row r="3328" spans="1:1">
      <c r="A3328" s="4"/>
    </row>
    <row r="3329" spans="1:1">
      <c r="A3329" s="4"/>
    </row>
    <row r="3330" spans="1:1">
      <c r="A3330" s="4"/>
    </row>
    <row r="3331" spans="1:1">
      <c r="A3331" s="4"/>
    </row>
    <row r="3332" spans="1:1">
      <c r="A3332" s="4"/>
    </row>
    <row r="3333" spans="1:1">
      <c r="A3333" s="4"/>
    </row>
    <row r="3334" spans="1:1">
      <c r="A3334" s="4"/>
    </row>
    <row r="3335" spans="1:1">
      <c r="A3335" s="4"/>
    </row>
    <row r="3336" spans="1:1">
      <c r="A3336" s="4"/>
    </row>
    <row r="3337" spans="1:1">
      <c r="A3337" s="4"/>
    </row>
    <row r="3338" spans="1:1">
      <c r="A3338" s="4"/>
    </row>
    <row r="3339" spans="1:1">
      <c r="A3339" s="4"/>
    </row>
    <row r="3340" spans="1:1">
      <c r="A3340" s="4"/>
    </row>
    <row r="3341" spans="1:1">
      <c r="A3341" s="4"/>
    </row>
    <row r="3342" spans="1:1">
      <c r="A3342" s="4"/>
    </row>
    <row r="3343" spans="1:1">
      <c r="A3343" s="4"/>
    </row>
    <row r="3344" spans="1:1">
      <c r="A3344" s="4"/>
    </row>
    <row r="3345" spans="1:1">
      <c r="A3345" s="4"/>
    </row>
    <row r="3346" spans="1:1">
      <c r="A3346" s="4"/>
    </row>
    <row r="3347" spans="1:1">
      <c r="A3347" s="4"/>
    </row>
    <row r="3348" spans="1:1">
      <c r="A3348" s="4"/>
    </row>
    <row r="3349" spans="1:1">
      <c r="A3349" s="4"/>
    </row>
    <row r="3350" spans="1:1">
      <c r="A3350" s="4"/>
    </row>
    <row r="3351" spans="1:1">
      <c r="A3351" s="4"/>
    </row>
    <row r="3352" spans="1:1">
      <c r="A3352" s="4"/>
    </row>
    <row r="3353" spans="1:1">
      <c r="A3353" s="4"/>
    </row>
    <row r="3354" spans="1:1">
      <c r="A3354" s="4"/>
    </row>
    <row r="3355" spans="1:1">
      <c r="A3355" s="4"/>
    </row>
    <row r="3356" spans="1:1">
      <c r="A3356" s="4"/>
    </row>
    <row r="3357" spans="1:1">
      <c r="A3357" s="4"/>
    </row>
    <row r="3358" spans="1:1">
      <c r="A3358" s="4"/>
    </row>
    <row r="3359" spans="1:1">
      <c r="A3359" s="4"/>
    </row>
    <row r="3360" spans="1:1">
      <c r="A3360" s="4"/>
    </row>
    <row r="3361" spans="1:1">
      <c r="A3361" s="4"/>
    </row>
    <row r="3362" spans="1:1">
      <c r="A3362" s="4"/>
    </row>
    <row r="3363" spans="1:1">
      <c r="A3363" s="4"/>
    </row>
    <row r="3364" spans="1:1">
      <c r="A3364" s="4"/>
    </row>
    <row r="3365" spans="1:1">
      <c r="A3365" s="4"/>
    </row>
    <row r="3366" spans="1:1">
      <c r="A3366" s="4"/>
    </row>
    <row r="3367" spans="1:1">
      <c r="A3367" s="4"/>
    </row>
    <row r="3368" spans="1:1">
      <c r="A3368" s="4"/>
    </row>
    <row r="3369" spans="1:1">
      <c r="A3369" s="4"/>
    </row>
    <row r="3370" spans="1:1">
      <c r="A3370" s="4"/>
    </row>
    <row r="3371" spans="1:1">
      <c r="A3371" s="4"/>
    </row>
    <row r="3372" spans="1:1">
      <c r="A3372" s="4"/>
    </row>
    <row r="3373" spans="1:1">
      <c r="A3373" s="4"/>
    </row>
    <row r="3374" spans="1:1">
      <c r="A3374" s="4"/>
    </row>
    <row r="3375" spans="1:1">
      <c r="A3375" s="4"/>
    </row>
    <row r="3376" spans="1:1">
      <c r="A3376" s="4"/>
    </row>
    <row r="3377" spans="1:1">
      <c r="A3377" s="4"/>
    </row>
    <row r="3378" spans="1:1">
      <c r="A3378" s="4"/>
    </row>
    <row r="3379" spans="1:1">
      <c r="A3379" s="4"/>
    </row>
    <row r="3380" spans="1:1">
      <c r="A3380" s="4"/>
    </row>
    <row r="3381" spans="1:1">
      <c r="A3381" s="4"/>
    </row>
    <row r="3382" spans="1:1">
      <c r="A3382" s="4"/>
    </row>
    <row r="3383" spans="1:1">
      <c r="A3383" s="4"/>
    </row>
    <row r="3384" spans="1:1">
      <c r="A3384" s="4"/>
    </row>
    <row r="3385" spans="1:1">
      <c r="A3385" s="4"/>
    </row>
    <row r="3386" spans="1:1">
      <c r="A3386" s="4"/>
    </row>
    <row r="3387" spans="1:1">
      <c r="A3387" s="4"/>
    </row>
    <row r="3388" spans="1:1">
      <c r="A3388" s="4"/>
    </row>
    <row r="3389" spans="1:1">
      <c r="A3389" s="4"/>
    </row>
    <row r="3390" spans="1:1">
      <c r="A3390" s="4"/>
    </row>
    <row r="3391" spans="1:1">
      <c r="A3391" s="4"/>
    </row>
    <row r="3392" spans="1:1">
      <c r="A3392" s="4"/>
    </row>
    <row r="3393" spans="1:1">
      <c r="A3393" s="4"/>
    </row>
    <row r="3394" spans="1:1">
      <c r="A3394" s="4"/>
    </row>
    <row r="3395" spans="1:1">
      <c r="A3395" s="4"/>
    </row>
    <row r="3396" spans="1:1">
      <c r="A3396" s="4"/>
    </row>
    <row r="3397" spans="1:1">
      <c r="A3397" s="4"/>
    </row>
    <row r="3398" spans="1:1">
      <c r="A3398" s="4"/>
    </row>
    <row r="3399" spans="1:1">
      <c r="A3399" s="4"/>
    </row>
    <row r="3400" spans="1:1">
      <c r="A3400" s="4"/>
    </row>
    <row r="3401" spans="1:1">
      <c r="A3401" s="4"/>
    </row>
    <row r="3402" spans="1:1">
      <c r="A3402" s="4"/>
    </row>
    <row r="3403" spans="1:1">
      <c r="A3403" s="4"/>
    </row>
    <row r="3404" spans="1:1">
      <c r="A3404" s="4"/>
    </row>
    <row r="3405" spans="1:1">
      <c r="A3405" s="4"/>
    </row>
    <row r="3406" spans="1:1">
      <c r="A3406" s="4"/>
    </row>
    <row r="3407" spans="1:1">
      <c r="A3407" s="4"/>
    </row>
    <row r="3408" spans="1:1">
      <c r="A3408" s="4"/>
    </row>
    <row r="3409" spans="1:1">
      <c r="A3409" s="4"/>
    </row>
    <row r="3410" spans="1:1">
      <c r="A3410" s="4"/>
    </row>
    <row r="3411" spans="1:1">
      <c r="A3411" s="4"/>
    </row>
    <row r="3412" spans="1:1">
      <c r="A3412" s="4"/>
    </row>
    <row r="3413" spans="1:1">
      <c r="A3413" s="4"/>
    </row>
    <row r="3414" spans="1:1">
      <c r="A3414" s="4"/>
    </row>
    <row r="3415" spans="1:1">
      <c r="A3415" s="4"/>
    </row>
    <row r="3416" spans="1:1">
      <c r="A3416" s="4"/>
    </row>
    <row r="3417" spans="1:1">
      <c r="A3417" s="4"/>
    </row>
    <row r="3418" spans="1:1">
      <c r="A3418" s="4"/>
    </row>
    <row r="3419" spans="1:1">
      <c r="A3419" s="4"/>
    </row>
    <row r="3420" spans="1:1">
      <c r="A3420" s="4"/>
    </row>
    <row r="3421" spans="1:1">
      <c r="A3421" s="4"/>
    </row>
    <row r="3422" spans="1:1">
      <c r="A3422" s="4"/>
    </row>
    <row r="3423" spans="1:1">
      <c r="A3423" s="4"/>
    </row>
    <row r="3424" spans="1:1">
      <c r="A3424" s="4"/>
    </row>
    <row r="3425" spans="1:1">
      <c r="A3425" s="4"/>
    </row>
    <row r="3426" spans="1:1">
      <c r="A3426" s="4"/>
    </row>
    <row r="3427" spans="1:1">
      <c r="A3427" s="4"/>
    </row>
    <row r="3428" spans="1:1">
      <c r="A3428" s="4"/>
    </row>
    <row r="3429" spans="1:1">
      <c r="A3429" s="4"/>
    </row>
    <row r="3430" spans="1:1">
      <c r="A3430" s="4"/>
    </row>
    <row r="3431" spans="1:1">
      <c r="A3431" s="4"/>
    </row>
    <row r="3432" spans="1:1">
      <c r="A3432" s="4"/>
    </row>
    <row r="3433" spans="1:1">
      <c r="A3433" s="4"/>
    </row>
    <row r="3434" spans="1:1">
      <c r="A3434" s="4"/>
    </row>
    <row r="3435" spans="1:1">
      <c r="A3435" s="4"/>
    </row>
    <row r="3436" spans="1:1">
      <c r="A3436" s="4"/>
    </row>
    <row r="3437" spans="1:1">
      <c r="A3437" s="4"/>
    </row>
    <row r="3438" spans="1:1">
      <c r="A3438" s="4"/>
    </row>
    <row r="3439" spans="1:1">
      <c r="A3439" s="4"/>
    </row>
    <row r="3440" spans="1:1">
      <c r="A3440" s="4"/>
    </row>
    <row r="3441" spans="1:1">
      <c r="A3441" s="4"/>
    </row>
    <row r="3442" spans="1:1">
      <c r="A3442" s="4"/>
    </row>
    <row r="3443" spans="1:1">
      <c r="A3443" s="4"/>
    </row>
    <row r="3444" spans="1:1">
      <c r="A3444" s="4"/>
    </row>
    <row r="3445" spans="1:1">
      <c r="A3445" s="4"/>
    </row>
    <row r="3446" spans="1:1">
      <c r="A3446" s="4"/>
    </row>
    <row r="3447" spans="1:1">
      <c r="A3447" s="4"/>
    </row>
    <row r="3448" spans="1:1">
      <c r="A3448" s="4"/>
    </row>
    <row r="3449" spans="1:1">
      <c r="A3449" s="4"/>
    </row>
    <row r="3450" spans="1:1">
      <c r="A3450" s="4"/>
    </row>
    <row r="3451" spans="1:1">
      <c r="A3451" s="4"/>
    </row>
    <row r="3452" spans="1:1">
      <c r="A3452" s="4"/>
    </row>
    <row r="3453" spans="1:1">
      <c r="A3453" s="4"/>
    </row>
    <row r="3454" spans="1:1">
      <c r="A3454" s="4"/>
    </row>
    <row r="3455" spans="1:1">
      <c r="A3455" s="4"/>
    </row>
    <row r="3456" spans="1:1">
      <c r="A3456" s="4"/>
    </row>
    <row r="3457" spans="1:1">
      <c r="A3457" s="4"/>
    </row>
    <row r="3458" spans="1:1">
      <c r="A3458" s="4"/>
    </row>
    <row r="3459" spans="1:1">
      <c r="A3459" s="4"/>
    </row>
    <row r="3460" spans="1:1">
      <c r="A3460" s="4"/>
    </row>
    <row r="3461" spans="1:1">
      <c r="A3461" s="4"/>
    </row>
    <row r="3462" spans="1:1">
      <c r="A3462" s="4"/>
    </row>
    <row r="3463" spans="1:1">
      <c r="A3463" s="4"/>
    </row>
    <row r="3464" spans="1:1">
      <c r="A3464" s="4"/>
    </row>
    <row r="3465" spans="1:1">
      <c r="A3465" s="4"/>
    </row>
    <row r="3466" spans="1:1">
      <c r="A3466" s="4"/>
    </row>
    <row r="3467" spans="1:1">
      <c r="A3467" s="4"/>
    </row>
    <row r="3468" spans="1:1">
      <c r="A3468" s="4"/>
    </row>
    <row r="3469" spans="1:1">
      <c r="A3469" s="4"/>
    </row>
    <row r="3470" spans="1:1">
      <c r="A3470" s="4"/>
    </row>
    <row r="3471" spans="1:1">
      <c r="A3471" s="4"/>
    </row>
    <row r="3472" spans="1:1">
      <c r="A3472" s="4"/>
    </row>
    <row r="3473" spans="1:1">
      <c r="A3473" s="4"/>
    </row>
    <row r="3474" spans="1:1">
      <c r="A3474" s="4"/>
    </row>
    <row r="3475" spans="1:1">
      <c r="A3475" s="4"/>
    </row>
    <row r="3476" spans="1:1">
      <c r="A3476" s="4"/>
    </row>
    <row r="3477" spans="1:1">
      <c r="A3477" s="4"/>
    </row>
    <row r="3478" spans="1:1">
      <c r="A3478" s="4"/>
    </row>
    <row r="3479" spans="1:1">
      <c r="A3479" s="4"/>
    </row>
    <row r="3480" spans="1:1">
      <c r="A3480" s="4"/>
    </row>
    <row r="3481" spans="1:1">
      <c r="A3481" s="4"/>
    </row>
    <row r="3482" spans="1:1">
      <c r="A3482" s="4"/>
    </row>
    <row r="3483" spans="1:1">
      <c r="A3483" s="4"/>
    </row>
    <row r="3484" spans="1:1">
      <c r="A3484" s="4"/>
    </row>
    <row r="3485" spans="1:1">
      <c r="A3485" s="4"/>
    </row>
    <row r="3486" spans="1:1">
      <c r="A3486" s="4"/>
    </row>
    <row r="3487" spans="1:1">
      <c r="A3487" s="4"/>
    </row>
    <row r="3488" spans="1:1">
      <c r="A3488" s="4"/>
    </row>
    <row r="3489" spans="1:1">
      <c r="A3489" s="4"/>
    </row>
    <row r="3490" spans="1:1">
      <c r="A3490" s="4"/>
    </row>
    <row r="3491" spans="1:1">
      <c r="A3491" s="4"/>
    </row>
    <row r="3492" spans="1:1">
      <c r="A3492" s="4"/>
    </row>
    <row r="3493" spans="1:1">
      <c r="A3493" s="4"/>
    </row>
    <row r="3494" spans="1:1">
      <c r="A3494" s="4"/>
    </row>
    <row r="3495" spans="1:1">
      <c r="A3495" s="4"/>
    </row>
    <row r="3496" spans="1:1">
      <c r="A3496" s="4"/>
    </row>
    <row r="3497" spans="1:1">
      <c r="A3497" s="4"/>
    </row>
    <row r="3498" spans="1:1">
      <c r="A3498" s="4"/>
    </row>
    <row r="3499" spans="1:1">
      <c r="A3499" s="4"/>
    </row>
    <row r="3500" spans="1:1">
      <c r="A3500" s="4"/>
    </row>
    <row r="3501" spans="1:1">
      <c r="A3501" s="4"/>
    </row>
    <row r="3502" spans="1:1">
      <c r="A3502" s="4"/>
    </row>
    <row r="3503" spans="1:1">
      <c r="A3503" s="4"/>
    </row>
    <row r="3504" spans="1:1">
      <c r="A3504" s="4"/>
    </row>
    <row r="3505" spans="1:1">
      <c r="A3505" s="4"/>
    </row>
    <row r="3506" spans="1:1">
      <c r="A3506" s="4"/>
    </row>
    <row r="3507" spans="1:1">
      <c r="A3507" s="4"/>
    </row>
    <row r="3508" spans="1:1">
      <c r="A3508" s="4"/>
    </row>
    <row r="3509" spans="1:1">
      <c r="A3509" s="4"/>
    </row>
    <row r="3510" spans="1:1">
      <c r="A3510" s="4"/>
    </row>
    <row r="3511" spans="1:1">
      <c r="A3511" s="4"/>
    </row>
    <row r="3512" spans="1:1">
      <c r="A3512" s="4"/>
    </row>
    <row r="3513" spans="1:1">
      <c r="A3513" s="4"/>
    </row>
    <row r="3514" spans="1:1">
      <c r="A3514" s="4"/>
    </row>
    <row r="3515" spans="1:1">
      <c r="A3515" s="4"/>
    </row>
    <row r="3516" spans="1:1">
      <c r="A3516" s="4"/>
    </row>
    <row r="3517" spans="1:1">
      <c r="A3517" s="4"/>
    </row>
    <row r="3518" spans="1:1">
      <c r="A3518" s="4"/>
    </row>
    <row r="3519" spans="1:1">
      <c r="A3519" s="4"/>
    </row>
    <row r="3520" spans="1:1">
      <c r="A3520" s="4"/>
    </row>
    <row r="3521" spans="1:1">
      <c r="A3521" s="4"/>
    </row>
    <row r="3522" spans="1:1">
      <c r="A3522" s="4"/>
    </row>
    <row r="3523" spans="1:1">
      <c r="A3523" s="4"/>
    </row>
    <row r="3524" spans="1:1">
      <c r="A3524" s="4"/>
    </row>
    <row r="3525" spans="1:1">
      <c r="A3525" s="4"/>
    </row>
    <row r="3526" spans="1:1">
      <c r="A3526" s="4"/>
    </row>
    <row r="3527" spans="1:1">
      <c r="A3527" s="4"/>
    </row>
    <row r="3528" spans="1:1">
      <c r="A3528" s="4"/>
    </row>
    <row r="3529" spans="1:1">
      <c r="A3529" s="4"/>
    </row>
    <row r="3530" spans="1:1">
      <c r="A3530" s="4"/>
    </row>
    <row r="3531" spans="1:1">
      <c r="A3531" s="4"/>
    </row>
    <row r="3532" spans="1:1">
      <c r="A3532" s="4"/>
    </row>
    <row r="3533" spans="1:1">
      <c r="A3533" s="4"/>
    </row>
    <row r="3534" spans="1:1">
      <c r="A3534" s="4"/>
    </row>
    <row r="3535" spans="1:1">
      <c r="A3535" s="4"/>
    </row>
    <row r="3536" spans="1:1">
      <c r="A3536" s="4"/>
    </row>
    <row r="3537" spans="1:1">
      <c r="A3537" s="4"/>
    </row>
    <row r="3538" spans="1:1">
      <c r="A3538" s="4"/>
    </row>
    <row r="3539" spans="1:1">
      <c r="A3539" s="4"/>
    </row>
    <row r="3540" spans="1:1">
      <c r="A3540" s="4"/>
    </row>
    <row r="3541" spans="1:1">
      <c r="A3541" s="4"/>
    </row>
    <row r="3542" spans="1:1">
      <c r="A3542" s="4"/>
    </row>
    <row r="3543" spans="1:1">
      <c r="A3543" s="4"/>
    </row>
    <row r="3544" spans="1:1">
      <c r="A3544" s="4"/>
    </row>
    <row r="3545" spans="1:1">
      <c r="A3545" s="4"/>
    </row>
    <row r="3546" spans="1:1">
      <c r="A3546" s="4"/>
    </row>
    <row r="3547" spans="1:1">
      <c r="A3547" s="4"/>
    </row>
    <row r="3548" spans="1:1">
      <c r="A3548" s="4"/>
    </row>
    <row r="3549" spans="1:1">
      <c r="A3549" s="4"/>
    </row>
    <row r="3550" spans="1:1">
      <c r="A3550" s="4"/>
    </row>
    <row r="3551" spans="1:1">
      <c r="A3551" s="4"/>
    </row>
    <row r="3552" spans="1:1">
      <c r="A3552" s="4"/>
    </row>
    <row r="3553" spans="1:1">
      <c r="A3553" s="4"/>
    </row>
    <row r="3554" spans="1:1">
      <c r="A3554" s="4"/>
    </row>
    <row r="3555" spans="1:1">
      <c r="A3555" s="4"/>
    </row>
    <row r="3556" spans="1:1">
      <c r="A3556" s="4"/>
    </row>
    <row r="3557" spans="1:1">
      <c r="A3557" s="4"/>
    </row>
    <row r="3558" spans="1:1">
      <c r="A3558" s="4"/>
    </row>
    <row r="3559" spans="1:1">
      <c r="A3559" s="4"/>
    </row>
    <row r="3560" spans="1:1">
      <c r="A3560" s="4"/>
    </row>
    <row r="3561" spans="1:1">
      <c r="A3561" s="4"/>
    </row>
    <row r="3562" spans="1:1">
      <c r="A3562" s="4"/>
    </row>
    <row r="3563" spans="1:1">
      <c r="A3563" s="4"/>
    </row>
    <row r="3564" spans="1:1">
      <c r="A3564" s="4"/>
    </row>
    <row r="3565" spans="1:1">
      <c r="A3565" s="4"/>
    </row>
    <row r="3566" spans="1:1">
      <c r="A3566" s="4"/>
    </row>
    <row r="3567" spans="1:1">
      <c r="A3567" s="4"/>
    </row>
    <row r="3568" spans="1:1">
      <c r="A3568" s="4"/>
    </row>
    <row r="3569" spans="1:1">
      <c r="A3569" s="4"/>
    </row>
    <row r="3570" spans="1:1">
      <c r="A3570" s="4"/>
    </row>
    <row r="3571" spans="1:1">
      <c r="A3571" s="4"/>
    </row>
    <row r="3572" spans="1:1">
      <c r="A3572" s="4"/>
    </row>
    <row r="3573" spans="1:1">
      <c r="A3573" s="4"/>
    </row>
    <row r="3574" spans="1:1">
      <c r="A3574" s="4"/>
    </row>
    <row r="3575" spans="1:1">
      <c r="A3575" s="4"/>
    </row>
    <row r="3576" spans="1:1">
      <c r="A3576" s="4"/>
    </row>
    <row r="3577" spans="1:1">
      <c r="A3577" s="4"/>
    </row>
    <row r="3578" spans="1:1">
      <c r="A3578" s="4"/>
    </row>
    <row r="3579" spans="1:1">
      <c r="A3579" s="4"/>
    </row>
    <row r="3580" spans="1:1">
      <c r="A3580" s="4"/>
    </row>
    <row r="3581" spans="1:1">
      <c r="A3581" s="4"/>
    </row>
    <row r="3582" spans="1:1">
      <c r="A3582" s="4"/>
    </row>
    <row r="3583" spans="1:1">
      <c r="A3583" s="4"/>
    </row>
    <row r="3584" spans="1:1">
      <c r="A3584" s="4"/>
    </row>
    <row r="3585" spans="1:1">
      <c r="A3585" s="4"/>
    </row>
    <row r="3586" spans="1:1">
      <c r="A3586" s="4"/>
    </row>
    <row r="3587" spans="1:1">
      <c r="A3587" s="4"/>
    </row>
    <row r="3588" spans="1:1">
      <c r="A3588" s="4"/>
    </row>
    <row r="3589" spans="1:1">
      <c r="A3589" s="4"/>
    </row>
    <row r="3590" spans="1:1">
      <c r="A3590" s="4"/>
    </row>
    <row r="3591" spans="1:1">
      <c r="A3591" s="4"/>
    </row>
    <row r="3592" spans="1:1">
      <c r="A3592" s="4"/>
    </row>
    <row r="3593" spans="1:1">
      <c r="A3593" s="4"/>
    </row>
    <row r="3594" spans="1:1">
      <c r="A3594" s="4"/>
    </row>
    <row r="3595" spans="1:1">
      <c r="A3595" s="4"/>
    </row>
    <row r="3596" spans="1:1">
      <c r="A3596" s="4"/>
    </row>
    <row r="3597" spans="1:1">
      <c r="A3597" s="4"/>
    </row>
    <row r="3598" spans="1:1">
      <c r="A3598" s="4"/>
    </row>
    <row r="3599" spans="1:1">
      <c r="A3599" s="4"/>
    </row>
    <row r="3600" spans="1:1">
      <c r="A3600" s="4"/>
    </row>
    <row r="3601" spans="1:1">
      <c r="A3601" s="4"/>
    </row>
    <row r="3602" spans="1:1">
      <c r="A3602" s="4"/>
    </row>
    <row r="3603" spans="1:1">
      <c r="A3603" s="4"/>
    </row>
    <row r="3604" spans="1:1">
      <c r="A3604" s="4"/>
    </row>
    <row r="3605" spans="1:1">
      <c r="A3605" s="4"/>
    </row>
    <row r="3606" spans="1:1">
      <c r="A3606" s="4"/>
    </row>
    <row r="3607" spans="1:1">
      <c r="A3607" s="4"/>
    </row>
    <row r="3608" spans="1:1">
      <c r="A3608" s="4"/>
    </row>
    <row r="3609" spans="1:1">
      <c r="A3609" s="4"/>
    </row>
    <row r="3610" spans="1:1">
      <c r="A3610" s="4"/>
    </row>
    <row r="3611" spans="1:1">
      <c r="A3611" s="4"/>
    </row>
    <row r="3612" spans="1:1">
      <c r="A3612" s="4"/>
    </row>
    <row r="3613" spans="1:1">
      <c r="A3613" s="4"/>
    </row>
    <row r="3614" spans="1:1">
      <c r="A3614" s="4"/>
    </row>
    <row r="3615" spans="1:1">
      <c r="A3615" s="4"/>
    </row>
    <row r="3616" spans="1:1">
      <c r="A3616" s="4"/>
    </row>
    <row r="3617" spans="1:1">
      <c r="A3617" s="4"/>
    </row>
    <row r="3618" spans="1:1">
      <c r="A3618" s="4"/>
    </row>
    <row r="3619" spans="1:1">
      <c r="A3619" s="4"/>
    </row>
    <row r="3620" spans="1:1">
      <c r="A3620" s="4"/>
    </row>
    <row r="3621" spans="1:1">
      <c r="A3621" s="4"/>
    </row>
    <row r="3622" spans="1:1">
      <c r="A3622" s="4"/>
    </row>
    <row r="3623" spans="1:1">
      <c r="A3623" s="4"/>
    </row>
    <row r="3624" spans="1:1">
      <c r="A3624" s="4"/>
    </row>
    <row r="3625" spans="1:1">
      <c r="A3625" s="4"/>
    </row>
    <row r="3626" spans="1:1">
      <c r="A3626" s="4"/>
    </row>
    <row r="3627" spans="1:1">
      <c r="A3627" s="4"/>
    </row>
    <row r="3628" spans="1:1">
      <c r="A3628" s="4"/>
    </row>
    <row r="3629" spans="1:1">
      <c r="A3629" s="4"/>
    </row>
    <row r="3630" spans="1:1">
      <c r="A3630" s="4"/>
    </row>
    <row r="3631" spans="1:1">
      <c r="A3631" s="4"/>
    </row>
    <row r="3632" spans="1:1">
      <c r="A3632" s="4"/>
    </row>
    <row r="3633" spans="1:1">
      <c r="A3633" s="4"/>
    </row>
    <row r="3634" spans="1:1">
      <c r="A3634" s="4"/>
    </row>
    <row r="3635" spans="1:1">
      <c r="A3635" s="4"/>
    </row>
    <row r="3636" spans="1:1">
      <c r="A3636" s="4"/>
    </row>
    <row r="3637" spans="1:1">
      <c r="A3637" s="4"/>
    </row>
    <row r="3638" spans="1:1">
      <c r="A3638" s="4"/>
    </row>
    <row r="3639" spans="1:1">
      <c r="A3639" s="4"/>
    </row>
    <row r="3640" spans="1:1">
      <c r="A3640" s="4"/>
    </row>
    <row r="3641" spans="1:1">
      <c r="A3641" s="4"/>
    </row>
    <row r="3642" spans="1:1">
      <c r="A3642" s="4"/>
    </row>
    <row r="3643" spans="1:1">
      <c r="A3643" s="4"/>
    </row>
    <row r="3644" spans="1:1">
      <c r="A3644" s="4"/>
    </row>
    <row r="3645" spans="1:1">
      <c r="A3645" s="4"/>
    </row>
    <row r="3646" spans="1:1">
      <c r="A3646" s="4"/>
    </row>
    <row r="3647" spans="1:1">
      <c r="A3647" s="4"/>
    </row>
    <row r="3648" spans="1:1">
      <c r="A3648" s="4"/>
    </row>
    <row r="3649" spans="1:1">
      <c r="A3649" s="4"/>
    </row>
    <row r="3650" spans="1:1">
      <c r="A3650" s="4"/>
    </row>
    <row r="3651" spans="1:1">
      <c r="A3651" s="4"/>
    </row>
    <row r="3652" spans="1:1">
      <c r="A3652" s="4"/>
    </row>
    <row r="3653" spans="1:1">
      <c r="A3653" s="4"/>
    </row>
    <row r="3654" spans="1:1">
      <c r="A3654" s="4"/>
    </row>
    <row r="3655" spans="1:1">
      <c r="A3655" s="4"/>
    </row>
    <row r="3656" spans="1:1">
      <c r="A3656" s="4"/>
    </row>
    <row r="3657" spans="1:1">
      <c r="A3657" s="4"/>
    </row>
    <row r="3658" spans="1:1">
      <c r="A3658" s="4"/>
    </row>
    <row r="3659" spans="1:1">
      <c r="A3659" s="4"/>
    </row>
    <row r="3660" spans="1:1">
      <c r="A3660" s="4"/>
    </row>
    <row r="3661" spans="1:1">
      <c r="A3661" s="4"/>
    </row>
    <row r="3662" spans="1:1">
      <c r="A3662" s="4"/>
    </row>
    <row r="3663" spans="1:1">
      <c r="A3663" s="4"/>
    </row>
    <row r="3664" spans="1:1">
      <c r="A3664" s="4"/>
    </row>
    <row r="3665" spans="1:1">
      <c r="A3665" s="4"/>
    </row>
    <row r="3666" spans="1:1">
      <c r="A3666" s="4"/>
    </row>
    <row r="3667" spans="1:1">
      <c r="A3667" s="4"/>
    </row>
    <row r="3668" spans="1:1">
      <c r="A3668" s="4"/>
    </row>
    <row r="3669" spans="1:1">
      <c r="A3669" s="4"/>
    </row>
    <row r="3670" spans="1:1">
      <c r="A3670" s="4"/>
    </row>
    <row r="3671" spans="1:1">
      <c r="A3671" s="4"/>
    </row>
    <row r="3672" spans="1:1">
      <c r="A3672" s="4"/>
    </row>
    <row r="3673" spans="1:1">
      <c r="A3673" s="4"/>
    </row>
    <row r="3674" spans="1:1">
      <c r="A3674" s="4"/>
    </row>
    <row r="3675" spans="1:1">
      <c r="A3675" s="4"/>
    </row>
    <row r="3676" spans="1:1">
      <c r="A3676" s="4"/>
    </row>
    <row r="3677" spans="1:1">
      <c r="A3677" s="4"/>
    </row>
    <row r="3678" spans="1:1">
      <c r="A3678" s="4"/>
    </row>
    <row r="3679" spans="1:1">
      <c r="A3679" s="4"/>
    </row>
    <row r="3680" spans="1:1">
      <c r="A3680" s="4"/>
    </row>
    <row r="3681" spans="1:1">
      <c r="A3681" s="4"/>
    </row>
    <row r="3682" spans="1:1">
      <c r="A3682" s="4"/>
    </row>
    <row r="3683" spans="1:1">
      <c r="A3683" s="4"/>
    </row>
    <row r="3684" spans="1:1">
      <c r="A3684" s="4"/>
    </row>
    <row r="3685" spans="1:1">
      <c r="A3685" s="4"/>
    </row>
    <row r="3686" spans="1:1">
      <c r="A3686" s="4"/>
    </row>
    <row r="3687" spans="1:1">
      <c r="A3687" s="4"/>
    </row>
    <row r="3688" spans="1:1">
      <c r="A3688" s="4"/>
    </row>
    <row r="3689" spans="1:1">
      <c r="A3689" s="4"/>
    </row>
    <row r="3690" spans="1:1">
      <c r="A3690" s="4"/>
    </row>
    <row r="3691" spans="1:1">
      <c r="A3691" s="4"/>
    </row>
    <row r="3692" spans="1:1">
      <c r="A3692" s="4"/>
    </row>
    <row r="3693" spans="1:1">
      <c r="A3693" s="4"/>
    </row>
    <row r="3694" spans="1:1">
      <c r="A3694" s="4"/>
    </row>
    <row r="3695" spans="1:1">
      <c r="A3695" s="4"/>
    </row>
    <row r="3696" spans="1:1">
      <c r="A3696" s="4"/>
    </row>
    <row r="3697" spans="1:1">
      <c r="A3697" s="4"/>
    </row>
    <row r="3698" spans="1:1">
      <c r="A3698" s="4"/>
    </row>
    <row r="3699" spans="1:1">
      <c r="A3699" s="4"/>
    </row>
    <row r="3700" spans="1:1">
      <c r="A3700" s="4"/>
    </row>
    <row r="3701" spans="1:1">
      <c r="A3701" s="4"/>
    </row>
    <row r="3702" spans="1:1">
      <c r="A3702" s="4"/>
    </row>
    <row r="3703" spans="1:1">
      <c r="A3703" s="4"/>
    </row>
    <row r="3704" spans="1:1">
      <c r="A3704" s="4"/>
    </row>
    <row r="3705" spans="1:1">
      <c r="A3705" s="4"/>
    </row>
    <row r="3706" spans="1:1">
      <c r="A3706" s="4"/>
    </row>
    <row r="3707" spans="1:1">
      <c r="A3707" s="4"/>
    </row>
    <row r="3708" spans="1:1">
      <c r="A3708" s="4"/>
    </row>
    <row r="3709" spans="1:1">
      <c r="A3709" s="4"/>
    </row>
    <row r="3710" spans="1:1">
      <c r="A3710" s="4"/>
    </row>
    <row r="3711" spans="1:1">
      <c r="A3711" s="4"/>
    </row>
    <row r="3712" spans="1:1">
      <c r="A3712" s="4"/>
    </row>
    <row r="3713" spans="1:1">
      <c r="A3713" s="4"/>
    </row>
    <row r="3714" spans="1:1">
      <c r="A3714" s="4"/>
    </row>
    <row r="3715" spans="1:1">
      <c r="A3715" s="4"/>
    </row>
    <row r="3716" spans="1:1">
      <c r="A3716" s="4"/>
    </row>
    <row r="3717" spans="1:1">
      <c r="A3717" s="4"/>
    </row>
    <row r="3718" spans="1:1">
      <c r="A3718" s="4"/>
    </row>
    <row r="3719" spans="1:1">
      <c r="A3719" s="4"/>
    </row>
    <row r="3720" spans="1:1">
      <c r="A3720" s="4"/>
    </row>
    <row r="3721" spans="1:1">
      <c r="A3721" s="4"/>
    </row>
    <row r="3722" spans="1:1">
      <c r="A3722" s="4"/>
    </row>
    <row r="3723" spans="1:1">
      <c r="A3723" s="4"/>
    </row>
    <row r="3724" spans="1:1">
      <c r="A3724" s="4"/>
    </row>
    <row r="3725" spans="1:1">
      <c r="A3725" s="4"/>
    </row>
    <row r="3726" spans="1:1">
      <c r="A3726" s="4"/>
    </row>
    <row r="3727" spans="1:1">
      <c r="A3727" s="4"/>
    </row>
    <row r="3728" spans="1:1">
      <c r="A3728" s="4"/>
    </row>
    <row r="3729" spans="1:1">
      <c r="A3729" s="4"/>
    </row>
    <row r="3730" spans="1:1">
      <c r="A3730" s="4"/>
    </row>
    <row r="3731" spans="1:1">
      <c r="A3731" s="4"/>
    </row>
    <row r="3732" spans="1:1">
      <c r="A3732" s="4"/>
    </row>
    <row r="3733" spans="1:1">
      <c r="A3733" s="4"/>
    </row>
    <row r="3734" spans="1:1">
      <c r="A3734" s="4"/>
    </row>
    <row r="3735" spans="1:1">
      <c r="A3735" s="4"/>
    </row>
    <row r="3736" spans="1:1">
      <c r="A3736" s="4"/>
    </row>
    <row r="3737" spans="1:1">
      <c r="A3737" s="4"/>
    </row>
    <row r="3738" spans="1:1">
      <c r="A3738" s="4"/>
    </row>
    <row r="3739" spans="1:1">
      <c r="A3739" s="4"/>
    </row>
    <row r="3740" spans="1:1">
      <c r="A3740" s="4"/>
    </row>
    <row r="3741" spans="1:1">
      <c r="A3741" s="4"/>
    </row>
    <row r="3742" spans="1:1">
      <c r="A3742" s="4"/>
    </row>
    <row r="3743" spans="1:1">
      <c r="A3743" s="4"/>
    </row>
    <row r="3744" spans="1:1">
      <c r="A3744" s="4"/>
    </row>
    <row r="3745" spans="1:1">
      <c r="A3745" s="4"/>
    </row>
    <row r="3746" spans="1:1">
      <c r="A3746" s="4"/>
    </row>
    <row r="3747" spans="1:1">
      <c r="A3747" s="4"/>
    </row>
    <row r="3748" spans="1:1">
      <c r="A3748" s="4"/>
    </row>
    <row r="3749" spans="1:1">
      <c r="A3749" s="4"/>
    </row>
    <row r="3750" spans="1:1">
      <c r="A3750" s="4"/>
    </row>
    <row r="3751" spans="1:1">
      <c r="A3751" s="4"/>
    </row>
    <row r="3752" spans="1:1">
      <c r="A3752" s="4"/>
    </row>
    <row r="3753" spans="1:1">
      <c r="A3753" s="4"/>
    </row>
    <row r="3754" spans="1:1">
      <c r="A3754" s="4"/>
    </row>
    <row r="3755" spans="1:1">
      <c r="A3755" s="4"/>
    </row>
    <row r="3756" spans="1:1">
      <c r="A3756" s="4"/>
    </row>
    <row r="3757" spans="1:1">
      <c r="A3757" s="4"/>
    </row>
    <row r="3758" spans="1:1">
      <c r="A3758" s="4"/>
    </row>
    <row r="3759" spans="1:1">
      <c r="A3759" s="4"/>
    </row>
    <row r="3760" spans="1:1">
      <c r="A3760" s="4"/>
    </row>
    <row r="3761" spans="1:1">
      <c r="A3761" s="4"/>
    </row>
    <row r="3762" spans="1:1">
      <c r="A3762" s="4"/>
    </row>
    <row r="3763" spans="1:1">
      <c r="A3763" s="4"/>
    </row>
    <row r="3764" spans="1:1">
      <c r="A3764" s="4"/>
    </row>
    <row r="3765" spans="1:1">
      <c r="A3765" s="4"/>
    </row>
    <row r="3766" spans="1:1">
      <c r="A3766" s="4"/>
    </row>
    <row r="3767" spans="1:1">
      <c r="A3767" s="4"/>
    </row>
    <row r="3768" spans="1:1">
      <c r="A3768" s="4"/>
    </row>
    <row r="3769" spans="1:1">
      <c r="A3769" s="4"/>
    </row>
    <row r="3770" spans="1:1">
      <c r="A3770" s="4"/>
    </row>
    <row r="3771" spans="1:1">
      <c r="A3771" s="4"/>
    </row>
    <row r="3772" spans="1:1">
      <c r="A3772" s="4"/>
    </row>
    <row r="3773" spans="1:1">
      <c r="A3773" s="4"/>
    </row>
    <row r="3774" spans="1:1">
      <c r="A3774" s="4"/>
    </row>
    <row r="3775" spans="1:1">
      <c r="A3775" s="4"/>
    </row>
    <row r="3776" spans="1:1">
      <c r="A3776" s="4"/>
    </row>
    <row r="3777" spans="1:1">
      <c r="A3777" s="4"/>
    </row>
    <row r="3778" spans="1:1">
      <c r="A3778" s="4"/>
    </row>
    <row r="3779" spans="1:1">
      <c r="A3779" s="4"/>
    </row>
    <row r="3780" spans="1:1">
      <c r="A3780" s="4"/>
    </row>
    <row r="3781" spans="1:1">
      <c r="A3781" s="4"/>
    </row>
    <row r="3782" spans="1:1">
      <c r="A3782" s="4"/>
    </row>
    <row r="3783" spans="1:1">
      <c r="A3783" s="4"/>
    </row>
    <row r="3784" spans="1:1">
      <c r="A3784" s="4"/>
    </row>
    <row r="3785" spans="1:1">
      <c r="A3785" s="4"/>
    </row>
    <row r="3786" spans="1:1">
      <c r="A3786" s="4"/>
    </row>
    <row r="3787" spans="1:1">
      <c r="A3787" s="4"/>
    </row>
    <row r="3788" spans="1:1">
      <c r="A3788" s="4"/>
    </row>
    <row r="3789" spans="1:1">
      <c r="A3789" s="4"/>
    </row>
    <row r="3790" spans="1:1">
      <c r="A3790" s="4"/>
    </row>
    <row r="3791" spans="1:1">
      <c r="A3791" s="4"/>
    </row>
    <row r="3792" spans="1:1">
      <c r="A3792" s="4"/>
    </row>
    <row r="3793" spans="1:1">
      <c r="A3793" s="4"/>
    </row>
    <row r="3794" spans="1:1">
      <c r="A3794" s="4"/>
    </row>
    <row r="3795" spans="1:1">
      <c r="A3795" s="4"/>
    </row>
    <row r="3796" spans="1:1">
      <c r="A3796" s="4"/>
    </row>
    <row r="3797" spans="1:1">
      <c r="A3797" s="4"/>
    </row>
    <row r="3798" spans="1:1">
      <c r="A3798" s="4"/>
    </row>
    <row r="3799" spans="1:1">
      <c r="A3799" s="4"/>
    </row>
    <row r="3800" spans="1:1">
      <c r="A3800" s="4"/>
    </row>
    <row r="3801" spans="1:1">
      <c r="A3801" s="4"/>
    </row>
    <row r="3802" spans="1:1">
      <c r="A3802" s="4"/>
    </row>
    <row r="3803" spans="1:1">
      <c r="A3803" s="4"/>
    </row>
    <row r="3804" spans="1:1">
      <c r="A3804" s="4"/>
    </row>
    <row r="3805" spans="1:1">
      <c r="A3805" s="4"/>
    </row>
    <row r="3806" spans="1:1">
      <c r="A3806" s="4"/>
    </row>
    <row r="3807" spans="1:1">
      <c r="A3807" s="4"/>
    </row>
    <row r="3808" spans="1:1">
      <c r="A3808" s="4"/>
    </row>
    <row r="3809" spans="1:1">
      <c r="A3809" s="4"/>
    </row>
    <row r="3810" spans="1:1">
      <c r="A3810" s="4"/>
    </row>
    <row r="3811" spans="1:1">
      <c r="A3811" s="4"/>
    </row>
    <row r="3812" spans="1:1">
      <c r="A3812" s="4"/>
    </row>
    <row r="3813" spans="1:1">
      <c r="A3813" s="4"/>
    </row>
    <row r="3814" spans="1:1">
      <c r="A3814" s="4"/>
    </row>
    <row r="3815" spans="1:1">
      <c r="A3815" s="4"/>
    </row>
    <row r="3816" spans="1:1">
      <c r="A3816" s="4"/>
    </row>
    <row r="3817" spans="1:1">
      <c r="A3817" s="4"/>
    </row>
    <row r="3818" spans="1:1">
      <c r="A3818" s="4"/>
    </row>
    <row r="3819" spans="1:1">
      <c r="A3819" s="4"/>
    </row>
    <row r="3820" spans="1:1">
      <c r="A3820" s="4"/>
    </row>
    <row r="3821" spans="1:1">
      <c r="A3821" s="4"/>
    </row>
    <row r="3822" spans="1:1">
      <c r="A3822" s="4"/>
    </row>
    <row r="3823" spans="1:1">
      <c r="A3823" s="4"/>
    </row>
    <row r="3824" spans="1:1">
      <c r="A3824" s="4"/>
    </row>
    <row r="3825" spans="1:1">
      <c r="A3825" s="4"/>
    </row>
    <row r="3826" spans="1:1">
      <c r="A3826" s="4"/>
    </row>
    <row r="3827" spans="1:1">
      <c r="A3827" s="4"/>
    </row>
    <row r="3828" spans="1:1">
      <c r="A3828" s="4"/>
    </row>
    <row r="3829" spans="1:1">
      <c r="A3829" s="4"/>
    </row>
    <row r="3830" spans="1:1">
      <c r="A3830" s="4"/>
    </row>
    <row r="3831" spans="1:1">
      <c r="A3831" s="4"/>
    </row>
    <row r="3832" spans="1:1">
      <c r="A3832" s="4"/>
    </row>
    <row r="3833" spans="1:1">
      <c r="A3833" s="4"/>
    </row>
    <row r="3834" spans="1:1">
      <c r="A3834" s="4"/>
    </row>
    <row r="3835" spans="1:1">
      <c r="A3835" s="4"/>
    </row>
    <row r="3836" spans="1:1">
      <c r="A3836" s="4"/>
    </row>
    <row r="3837" spans="1:1">
      <c r="A3837" s="4"/>
    </row>
    <row r="3838" spans="1:1">
      <c r="A3838" s="4"/>
    </row>
    <row r="3839" spans="1:1">
      <c r="A3839" s="4"/>
    </row>
    <row r="3840" spans="1:1">
      <c r="A3840" s="4"/>
    </row>
    <row r="3841" spans="1:1">
      <c r="A3841" s="4"/>
    </row>
    <row r="3842" spans="1:1">
      <c r="A3842" s="4"/>
    </row>
    <row r="3843" spans="1:1">
      <c r="A3843" s="4"/>
    </row>
    <row r="3844" spans="1:1">
      <c r="A3844" s="4"/>
    </row>
    <row r="3845" spans="1:1">
      <c r="A3845" s="4"/>
    </row>
    <row r="3846" spans="1:1">
      <c r="A3846" s="4"/>
    </row>
    <row r="3847" spans="1:1">
      <c r="A3847" s="4"/>
    </row>
    <row r="3848" spans="1:1">
      <c r="A3848" s="4"/>
    </row>
    <row r="3849" spans="1:1">
      <c r="A3849" s="4"/>
    </row>
    <row r="3850" spans="1:1">
      <c r="A3850" s="4"/>
    </row>
    <row r="3851" spans="1:1">
      <c r="A3851" s="4"/>
    </row>
    <row r="3852" spans="1:1">
      <c r="A3852" s="4"/>
    </row>
    <row r="3853" spans="1:1">
      <c r="A3853" s="4"/>
    </row>
    <row r="3854" spans="1:1">
      <c r="A3854" s="4"/>
    </row>
    <row r="3855" spans="1:1">
      <c r="A3855" s="4"/>
    </row>
    <row r="3856" spans="1:1">
      <c r="A3856" s="4"/>
    </row>
    <row r="3857" spans="1:1">
      <c r="A3857" s="4"/>
    </row>
    <row r="3858" spans="1:1">
      <c r="A3858" s="4"/>
    </row>
    <row r="3859" spans="1:1">
      <c r="A3859" s="4"/>
    </row>
    <row r="3860" spans="1:1">
      <c r="A3860" s="4"/>
    </row>
    <row r="3861" spans="1:1">
      <c r="A3861" s="4"/>
    </row>
    <row r="3862" spans="1:1">
      <c r="A3862" s="4"/>
    </row>
    <row r="3863" spans="1:1">
      <c r="A3863" s="4"/>
    </row>
    <row r="3864" spans="1:1">
      <c r="A3864" s="4"/>
    </row>
    <row r="3865" spans="1:1">
      <c r="A3865" s="4"/>
    </row>
    <row r="3866" spans="1:1">
      <c r="A3866" s="4"/>
    </row>
    <row r="3867" spans="1:1">
      <c r="A3867" s="4"/>
    </row>
    <row r="3868" spans="1:1">
      <c r="A3868" s="4"/>
    </row>
    <row r="3869" spans="1:1">
      <c r="A3869" s="4"/>
    </row>
    <row r="3870" spans="1:1">
      <c r="A3870" s="4"/>
    </row>
    <row r="3871" spans="1:1">
      <c r="A3871" s="4"/>
    </row>
    <row r="3872" spans="1:1">
      <c r="A3872" s="4"/>
    </row>
    <row r="3873" spans="1:1">
      <c r="A3873" s="4"/>
    </row>
    <row r="3874" spans="1:1">
      <c r="A3874" s="4"/>
    </row>
    <row r="3875" spans="1:1">
      <c r="A3875" s="4"/>
    </row>
    <row r="3876" spans="1:1">
      <c r="A3876" s="4"/>
    </row>
    <row r="3877" spans="1:1">
      <c r="A3877" s="4"/>
    </row>
    <row r="3878" spans="1:1">
      <c r="A3878" s="4"/>
    </row>
    <row r="3879" spans="1:1">
      <c r="A3879" s="4"/>
    </row>
    <row r="3880" spans="1:1">
      <c r="A3880" s="4"/>
    </row>
    <row r="3881" spans="1:1">
      <c r="A3881" s="4"/>
    </row>
    <row r="3882" spans="1:1">
      <c r="A3882" s="4"/>
    </row>
    <row r="3883" spans="1:1">
      <c r="A3883" s="4"/>
    </row>
    <row r="3884" spans="1:1">
      <c r="A3884" s="4"/>
    </row>
    <row r="3885" spans="1:1">
      <c r="A3885" s="4"/>
    </row>
    <row r="3886" spans="1:1">
      <c r="A3886" s="4"/>
    </row>
    <row r="3887" spans="1:1">
      <c r="A3887" s="4"/>
    </row>
    <row r="3888" spans="1:1">
      <c r="A3888" s="4"/>
    </row>
    <row r="3889" spans="1:1">
      <c r="A3889" s="4"/>
    </row>
    <row r="3890" spans="1:1">
      <c r="A3890" s="4"/>
    </row>
    <row r="3891" spans="1:1">
      <c r="A3891" s="4"/>
    </row>
    <row r="3892" spans="1:1">
      <c r="A3892" s="4"/>
    </row>
    <row r="3893" spans="1:1">
      <c r="A3893" s="4"/>
    </row>
    <row r="3894" spans="1:1">
      <c r="A3894" s="4"/>
    </row>
    <row r="3895" spans="1:1">
      <c r="A3895" s="4"/>
    </row>
    <row r="3896" spans="1:1">
      <c r="A3896" s="4"/>
    </row>
    <row r="3897" spans="1:1">
      <c r="A3897" s="4"/>
    </row>
    <row r="3898" spans="1:1">
      <c r="A3898" s="4"/>
    </row>
    <row r="3899" spans="1:1">
      <c r="A3899" s="4"/>
    </row>
    <row r="3900" spans="1:1">
      <c r="A3900" s="4"/>
    </row>
    <row r="3901" spans="1:1">
      <c r="A3901" s="4"/>
    </row>
    <row r="3902" spans="1:1">
      <c r="A3902" s="4"/>
    </row>
    <row r="3903" spans="1:1">
      <c r="A3903" s="4"/>
    </row>
    <row r="3904" spans="1:1">
      <c r="A3904" s="4"/>
    </row>
    <row r="3905" spans="1:1">
      <c r="A3905" s="4"/>
    </row>
    <row r="3906" spans="1:1">
      <c r="A3906" s="4"/>
    </row>
    <row r="3907" spans="1:1">
      <c r="A3907" s="4"/>
    </row>
    <row r="3908" spans="1:1">
      <c r="A3908" s="4"/>
    </row>
    <row r="3909" spans="1:1">
      <c r="A3909" s="4"/>
    </row>
    <row r="3910" spans="1:1">
      <c r="A3910" s="4"/>
    </row>
    <row r="3911" spans="1:1">
      <c r="A3911" s="4"/>
    </row>
    <row r="3912" spans="1:1">
      <c r="A3912" s="4"/>
    </row>
    <row r="3913" spans="1:1">
      <c r="A3913" s="4"/>
    </row>
    <row r="3914" spans="1:1">
      <c r="A3914" s="4"/>
    </row>
    <row r="3915" spans="1:1">
      <c r="A3915" s="4"/>
    </row>
    <row r="3916" spans="1:1">
      <c r="A3916" s="4"/>
    </row>
    <row r="3917" spans="1:1">
      <c r="A3917" s="4"/>
    </row>
    <row r="3918" spans="1:1">
      <c r="A3918" s="4"/>
    </row>
    <row r="3919" spans="1:1">
      <c r="A3919" s="4"/>
    </row>
    <row r="3920" spans="1:1">
      <c r="A3920" s="4"/>
    </row>
    <row r="3921" spans="1:1">
      <c r="A3921" s="4"/>
    </row>
    <row r="3922" spans="1:1">
      <c r="A3922" s="4"/>
    </row>
    <row r="3923" spans="1:1">
      <c r="A3923" s="4"/>
    </row>
    <row r="3924" spans="1:1">
      <c r="A3924" s="4"/>
    </row>
    <row r="3925" spans="1:1">
      <c r="A3925" s="4"/>
    </row>
    <row r="3926" spans="1:1">
      <c r="A3926" s="4"/>
    </row>
    <row r="3927" spans="1:1">
      <c r="A3927" s="4"/>
    </row>
    <row r="3928" spans="1:1">
      <c r="A3928" s="4"/>
    </row>
    <row r="3929" spans="1:1">
      <c r="A3929" s="4"/>
    </row>
    <row r="3930" spans="1:1">
      <c r="A3930" s="4"/>
    </row>
    <row r="3931" spans="1:1">
      <c r="A3931" s="4"/>
    </row>
    <row r="3932" spans="1:1">
      <c r="A3932" s="4"/>
    </row>
    <row r="3933" spans="1:1">
      <c r="A3933" s="4"/>
    </row>
    <row r="3934" spans="1:1">
      <c r="A3934" s="4"/>
    </row>
    <row r="3935" spans="1:1">
      <c r="A3935" s="4"/>
    </row>
    <row r="3936" spans="1:1">
      <c r="A3936" s="4"/>
    </row>
    <row r="3937" spans="1:1">
      <c r="A3937" s="4"/>
    </row>
    <row r="3938" spans="1:1">
      <c r="A3938" s="4"/>
    </row>
    <row r="3939" spans="1:1">
      <c r="A3939" s="4"/>
    </row>
    <row r="3940" spans="1:1">
      <c r="A3940" s="4"/>
    </row>
    <row r="3941" spans="1:1">
      <c r="A3941" s="4"/>
    </row>
    <row r="3942" spans="1:1">
      <c r="A3942" s="4"/>
    </row>
    <row r="3943" spans="1:1">
      <c r="A3943" s="4"/>
    </row>
    <row r="3944" spans="1:1">
      <c r="A3944" s="4"/>
    </row>
    <row r="3945" spans="1:1">
      <c r="A3945" s="4"/>
    </row>
    <row r="3946" spans="1:1">
      <c r="A3946" s="4"/>
    </row>
    <row r="3947" spans="1:1">
      <c r="A3947" s="4"/>
    </row>
    <row r="3948" spans="1:1">
      <c r="A3948" s="4"/>
    </row>
    <row r="3949" spans="1:1">
      <c r="A3949" s="4"/>
    </row>
    <row r="3950" spans="1:1">
      <c r="A3950" s="4"/>
    </row>
    <row r="3951" spans="1:1">
      <c r="A3951" s="4"/>
    </row>
    <row r="3952" spans="1:1">
      <c r="A3952" s="4"/>
    </row>
    <row r="3953" spans="1:1">
      <c r="A3953" s="4"/>
    </row>
    <row r="3954" spans="1:1">
      <c r="A3954" s="4"/>
    </row>
    <row r="3955" spans="1:1">
      <c r="A3955" s="4"/>
    </row>
    <row r="3956" spans="1:1">
      <c r="A3956" s="4"/>
    </row>
    <row r="3957" spans="1:1">
      <c r="A3957" s="4"/>
    </row>
    <row r="3958" spans="1:1">
      <c r="A3958" s="4"/>
    </row>
    <row r="3959" spans="1:1">
      <c r="A3959" s="4"/>
    </row>
    <row r="3960" spans="1:1">
      <c r="A3960" s="4"/>
    </row>
    <row r="3961" spans="1:1">
      <c r="A3961" s="4"/>
    </row>
    <row r="3962" spans="1:1">
      <c r="A3962" s="4"/>
    </row>
    <row r="3963" spans="1:1">
      <c r="A3963" s="4"/>
    </row>
    <row r="3964" spans="1:1">
      <c r="A3964" s="4"/>
    </row>
    <row r="3965" spans="1:1">
      <c r="A3965" s="4"/>
    </row>
    <row r="3966" spans="1:1">
      <c r="A3966" s="4"/>
    </row>
    <row r="3967" spans="1:1">
      <c r="A3967" s="4"/>
    </row>
    <row r="3968" spans="1:1">
      <c r="A3968" s="4"/>
    </row>
    <row r="3969" spans="1:1">
      <c r="A3969" s="4"/>
    </row>
    <row r="3970" spans="1:1">
      <c r="A3970" s="4"/>
    </row>
    <row r="3971" spans="1:1">
      <c r="A3971" s="4"/>
    </row>
    <row r="3972" spans="1:1">
      <c r="A3972" s="4"/>
    </row>
    <row r="3973" spans="1:1">
      <c r="A3973" s="4"/>
    </row>
    <row r="3974" spans="1:1">
      <c r="A3974" s="4"/>
    </row>
    <row r="3975" spans="1:1">
      <c r="A3975" s="4"/>
    </row>
    <row r="3976" spans="1:1">
      <c r="A3976" s="4"/>
    </row>
    <row r="3977" spans="1:1">
      <c r="A3977" s="4"/>
    </row>
    <row r="3978" spans="1:1">
      <c r="A3978" s="4"/>
    </row>
    <row r="3979" spans="1:1">
      <c r="A3979" s="4"/>
    </row>
    <row r="3980" spans="1:1">
      <c r="A3980" s="4"/>
    </row>
    <row r="3981" spans="1:1">
      <c r="A3981" s="4"/>
    </row>
    <row r="3982" spans="1:1">
      <c r="A3982" s="4"/>
    </row>
    <row r="3983" spans="1:1">
      <c r="A3983" s="4"/>
    </row>
    <row r="3984" spans="1:1">
      <c r="A3984" s="4"/>
    </row>
    <row r="3985" spans="1:1">
      <c r="A3985" s="4"/>
    </row>
    <row r="3986" spans="1:1">
      <c r="A3986" s="4"/>
    </row>
    <row r="3987" spans="1:1">
      <c r="A3987" s="4"/>
    </row>
    <row r="3988" spans="1:1">
      <c r="A3988" s="4"/>
    </row>
    <row r="3989" spans="1:1">
      <c r="A3989" s="4"/>
    </row>
    <row r="3990" spans="1:1">
      <c r="A3990" s="4"/>
    </row>
    <row r="3991" spans="1:1">
      <c r="A3991" s="4"/>
    </row>
    <row r="3992" spans="1:1">
      <c r="A3992" s="4"/>
    </row>
    <row r="3993" spans="1:1">
      <c r="A3993" s="4"/>
    </row>
    <row r="3994" spans="1:1">
      <c r="A3994" s="4"/>
    </row>
    <row r="3995" spans="1:1">
      <c r="A3995" s="4"/>
    </row>
    <row r="3996" spans="1:1">
      <c r="A3996" s="4"/>
    </row>
    <row r="3997" spans="1:1">
      <c r="A3997" s="4"/>
    </row>
    <row r="3998" spans="1:1">
      <c r="A3998" s="4"/>
    </row>
    <row r="3999" spans="1:1">
      <c r="A3999" s="4"/>
    </row>
    <row r="4000" spans="1:1">
      <c r="A4000" s="4"/>
    </row>
    <row r="4001" spans="1:1">
      <c r="A4001" s="4"/>
    </row>
    <row r="4002" spans="1:1">
      <c r="A4002" s="4"/>
    </row>
    <row r="4003" spans="1:1">
      <c r="A4003" s="4"/>
    </row>
    <row r="4004" spans="1:1">
      <c r="A4004" s="4"/>
    </row>
    <row r="4005" spans="1:1">
      <c r="A4005" s="4"/>
    </row>
    <row r="4006" spans="1:1">
      <c r="A4006" s="4"/>
    </row>
    <row r="4007" spans="1:1">
      <c r="A4007" s="4"/>
    </row>
    <row r="4008" spans="1:1">
      <c r="A4008" s="4"/>
    </row>
    <row r="4009" spans="1:1">
      <c r="A4009" s="4"/>
    </row>
    <row r="4010" spans="1:1">
      <c r="A4010" s="4"/>
    </row>
    <row r="4011" spans="1:1">
      <c r="A4011" s="4"/>
    </row>
    <row r="4012" spans="1:1">
      <c r="A4012" s="4"/>
    </row>
    <row r="4013" spans="1:1">
      <c r="A4013" s="4"/>
    </row>
    <row r="4014" spans="1:1">
      <c r="A4014" s="4"/>
    </row>
    <row r="4015" spans="1:1">
      <c r="A4015" s="4"/>
    </row>
    <row r="4016" spans="1:1">
      <c r="A4016" s="4"/>
    </row>
    <row r="4017" spans="1:1">
      <c r="A4017" s="4"/>
    </row>
    <row r="4018" spans="1:1">
      <c r="A4018" s="4"/>
    </row>
    <row r="4019" spans="1:1">
      <c r="A4019" s="4"/>
    </row>
    <row r="4020" spans="1:1">
      <c r="A4020" s="4"/>
    </row>
    <row r="4021" spans="1:1">
      <c r="A4021" s="4"/>
    </row>
    <row r="4022" spans="1:1">
      <c r="A4022" s="4"/>
    </row>
    <row r="4023" spans="1:1">
      <c r="A4023" s="4"/>
    </row>
    <row r="4024" spans="1:1">
      <c r="A4024" s="4"/>
    </row>
    <row r="4025" spans="1:1">
      <c r="A4025" s="4"/>
    </row>
    <row r="4026" spans="1:1">
      <c r="A4026" s="4"/>
    </row>
    <row r="4027" spans="1:1">
      <c r="A4027" s="4"/>
    </row>
    <row r="4028" spans="1:1">
      <c r="A4028" s="4"/>
    </row>
    <row r="4029" spans="1:1">
      <c r="A4029" s="4"/>
    </row>
    <row r="4030" spans="1:1">
      <c r="A4030" s="4"/>
    </row>
    <row r="4031" spans="1:1">
      <c r="A4031" s="4"/>
    </row>
    <row r="4032" spans="1:1">
      <c r="A4032" s="4"/>
    </row>
    <row r="4033" spans="1:1">
      <c r="A4033" s="4"/>
    </row>
    <row r="4034" spans="1:1">
      <c r="A4034" s="4"/>
    </row>
    <row r="4035" spans="1:1">
      <c r="A4035" s="4"/>
    </row>
    <row r="4036" spans="1:1">
      <c r="A4036" s="4"/>
    </row>
    <row r="4037" spans="1:1">
      <c r="A4037" s="4"/>
    </row>
    <row r="4038" spans="1:1">
      <c r="A4038" s="4"/>
    </row>
    <row r="4039" spans="1:1">
      <c r="A4039" s="4"/>
    </row>
    <row r="4040" spans="1:1">
      <c r="A4040" s="4"/>
    </row>
    <row r="4041" spans="1:1">
      <c r="A4041" s="4"/>
    </row>
    <row r="4042" spans="1:1">
      <c r="A4042" s="4"/>
    </row>
    <row r="4043" spans="1:1">
      <c r="A4043" s="4"/>
    </row>
    <row r="4044" spans="1:1">
      <c r="A4044" s="4"/>
    </row>
    <row r="4045" spans="1:1">
      <c r="A4045" s="4"/>
    </row>
    <row r="4046" spans="1:1">
      <c r="A4046" s="4"/>
    </row>
    <row r="4047" spans="1:1">
      <c r="A4047" s="4"/>
    </row>
    <row r="4048" spans="1:1">
      <c r="A4048" s="4"/>
    </row>
    <row r="4049" spans="1:1">
      <c r="A4049" s="4"/>
    </row>
    <row r="4050" spans="1:1">
      <c r="A4050" s="4"/>
    </row>
    <row r="4051" spans="1:1">
      <c r="A4051" s="4"/>
    </row>
    <row r="4052" spans="1:1">
      <c r="A4052" s="4"/>
    </row>
    <row r="4053" spans="1:1">
      <c r="A4053" s="4"/>
    </row>
    <row r="4054" spans="1:1">
      <c r="A4054" s="4"/>
    </row>
    <row r="4055" spans="1:1">
      <c r="A4055" s="4"/>
    </row>
    <row r="4056" spans="1:1">
      <c r="A4056" s="4"/>
    </row>
    <row r="4057" spans="1:1">
      <c r="A4057" s="4"/>
    </row>
    <row r="4058" spans="1:1">
      <c r="A4058" s="4"/>
    </row>
    <row r="4059" spans="1:1">
      <c r="A4059" s="4"/>
    </row>
    <row r="4060" spans="1:1">
      <c r="A4060" s="4"/>
    </row>
    <row r="4061" spans="1:1">
      <c r="A4061" s="4"/>
    </row>
    <row r="4062" spans="1:1">
      <c r="A4062" s="4"/>
    </row>
    <row r="4063" spans="1:1">
      <c r="A4063" s="4"/>
    </row>
    <row r="4064" spans="1:1">
      <c r="A4064" s="4"/>
    </row>
    <row r="4065" spans="1:1">
      <c r="A4065" s="4"/>
    </row>
    <row r="4066" spans="1:1">
      <c r="A4066" s="4"/>
    </row>
    <row r="4067" spans="1:1">
      <c r="A4067" s="4"/>
    </row>
    <row r="4068" spans="1:1">
      <c r="A4068" s="4"/>
    </row>
    <row r="4069" spans="1:1">
      <c r="A4069" s="4"/>
    </row>
    <row r="4070" spans="1:1">
      <c r="A4070" s="4"/>
    </row>
    <row r="4071" spans="1:1">
      <c r="A4071" s="4"/>
    </row>
    <row r="4072" spans="1:1">
      <c r="A4072" s="4"/>
    </row>
    <row r="4073" spans="1:1">
      <c r="A4073" s="4"/>
    </row>
    <row r="4074" spans="1:1">
      <c r="A4074" s="4"/>
    </row>
    <row r="4075" spans="1:1">
      <c r="A4075" s="4"/>
    </row>
    <row r="4076" spans="1:1">
      <c r="A4076" s="4"/>
    </row>
    <row r="4077" spans="1:1">
      <c r="A4077" s="4"/>
    </row>
    <row r="4078" spans="1:1">
      <c r="A4078" s="4"/>
    </row>
    <row r="4079" spans="1:1">
      <c r="A4079" s="4"/>
    </row>
    <row r="4080" spans="1:1">
      <c r="A4080" s="4"/>
    </row>
    <row r="4081" spans="1:1">
      <c r="A4081" s="4"/>
    </row>
    <row r="4082" spans="1:1">
      <c r="A4082" s="4"/>
    </row>
    <row r="4083" spans="1:1">
      <c r="A4083" s="4"/>
    </row>
    <row r="4084" spans="1:1">
      <c r="A4084" s="4"/>
    </row>
    <row r="4085" spans="1:1">
      <c r="A4085" s="4"/>
    </row>
    <row r="4086" spans="1:1">
      <c r="A4086" s="4"/>
    </row>
    <row r="4087" spans="1:1">
      <c r="A4087" s="4"/>
    </row>
    <row r="4088" spans="1:1">
      <c r="A4088" s="4"/>
    </row>
    <row r="4089" spans="1:1">
      <c r="A4089" s="4"/>
    </row>
    <row r="4090" spans="1:1">
      <c r="A4090" s="4"/>
    </row>
    <row r="4091" spans="1:1">
      <c r="A4091" s="4"/>
    </row>
    <row r="4092" spans="1:1">
      <c r="A4092" s="4"/>
    </row>
    <row r="4093" spans="1:1">
      <c r="A4093" s="4"/>
    </row>
    <row r="4094" spans="1:1">
      <c r="A4094" s="4"/>
    </row>
    <row r="4095" spans="1:1">
      <c r="A4095" s="4"/>
    </row>
    <row r="4096" spans="1:1">
      <c r="A4096" s="4"/>
    </row>
    <row r="4097" spans="1:1">
      <c r="A4097" s="4"/>
    </row>
    <row r="4098" spans="1:1">
      <c r="A4098" s="4"/>
    </row>
    <row r="4099" spans="1:1">
      <c r="A4099" s="4"/>
    </row>
    <row r="4100" spans="1:1">
      <c r="A4100" s="4"/>
    </row>
    <row r="4101" spans="1:1">
      <c r="A4101" s="4"/>
    </row>
    <row r="4102" spans="1:1">
      <c r="A4102" s="4"/>
    </row>
    <row r="4103" spans="1:1">
      <c r="A4103" s="4"/>
    </row>
    <row r="4104" spans="1:1">
      <c r="A4104" s="4"/>
    </row>
    <row r="4105" spans="1:1">
      <c r="A4105" s="4"/>
    </row>
    <row r="4106" spans="1:1">
      <c r="A4106" s="4"/>
    </row>
    <row r="4107" spans="1:1">
      <c r="A4107" s="4"/>
    </row>
    <row r="4108" spans="1:1">
      <c r="A4108" s="4"/>
    </row>
    <row r="4109" spans="1:1">
      <c r="A4109" s="4"/>
    </row>
    <row r="4110" spans="1:1">
      <c r="A4110" s="4"/>
    </row>
    <row r="4111" spans="1:1">
      <c r="A4111" s="4"/>
    </row>
    <row r="4112" spans="1:1">
      <c r="A4112" s="4"/>
    </row>
    <row r="4113" spans="1:1">
      <c r="A4113" s="4"/>
    </row>
    <row r="4114" spans="1:1">
      <c r="A4114" s="4"/>
    </row>
    <row r="4115" spans="1:1">
      <c r="A4115" s="4"/>
    </row>
    <row r="4116" spans="1:1">
      <c r="A4116" s="4"/>
    </row>
    <row r="4117" spans="1:1">
      <c r="A4117" s="4"/>
    </row>
    <row r="4118" spans="1:1">
      <c r="A4118" s="4"/>
    </row>
    <row r="4119" spans="1:1">
      <c r="A4119" s="4"/>
    </row>
    <row r="4120" spans="1:1">
      <c r="A4120" s="4"/>
    </row>
    <row r="4121" spans="1:1">
      <c r="A4121" s="4"/>
    </row>
    <row r="4122" spans="1:1">
      <c r="A4122" s="4"/>
    </row>
    <row r="4123" spans="1:1">
      <c r="A4123" s="4"/>
    </row>
    <row r="4124" spans="1:1">
      <c r="A4124" s="4"/>
    </row>
    <row r="4125" spans="1:1">
      <c r="A4125" s="4"/>
    </row>
    <row r="4126" spans="1:1">
      <c r="A4126" s="4"/>
    </row>
    <row r="4127" spans="1:1">
      <c r="A4127" s="4"/>
    </row>
    <row r="4128" spans="1:1">
      <c r="A4128" s="4"/>
    </row>
    <row r="4129" spans="1:1">
      <c r="A4129" s="4"/>
    </row>
    <row r="4130" spans="1:1">
      <c r="A4130" s="4"/>
    </row>
    <row r="4131" spans="1:1">
      <c r="A4131" s="4"/>
    </row>
    <row r="4132" spans="1:1">
      <c r="A4132" s="4"/>
    </row>
    <row r="4133" spans="1:1">
      <c r="A4133" s="4"/>
    </row>
    <row r="4134" spans="1:1">
      <c r="A4134" s="4"/>
    </row>
    <row r="4135" spans="1:1">
      <c r="A4135" s="4"/>
    </row>
    <row r="4136" spans="1:1">
      <c r="A4136" s="4"/>
    </row>
    <row r="4137" spans="1:1">
      <c r="A4137" s="4"/>
    </row>
    <row r="4138" spans="1:1">
      <c r="A4138" s="4"/>
    </row>
    <row r="4139" spans="1:1">
      <c r="A4139" s="4"/>
    </row>
    <row r="4140" spans="1:1">
      <c r="A4140" s="4"/>
    </row>
    <row r="4141" spans="1:1">
      <c r="A4141" s="4"/>
    </row>
    <row r="4142" spans="1:1">
      <c r="A4142" s="4"/>
    </row>
    <row r="4143" spans="1:1">
      <c r="A4143" s="4"/>
    </row>
    <row r="4144" spans="1:1">
      <c r="A4144" s="4"/>
    </row>
    <row r="4145" spans="1:1">
      <c r="A4145" s="4"/>
    </row>
    <row r="4146" spans="1:1">
      <c r="A4146" s="4"/>
    </row>
    <row r="4147" spans="1:1">
      <c r="A4147" s="4"/>
    </row>
    <row r="4148" spans="1:1">
      <c r="A4148" s="4"/>
    </row>
    <row r="4149" spans="1:1">
      <c r="A4149" s="4"/>
    </row>
    <row r="4150" spans="1:1">
      <c r="A4150" s="4"/>
    </row>
    <row r="4151" spans="1:1">
      <c r="A4151" s="4"/>
    </row>
    <row r="4152" spans="1:1">
      <c r="A4152" s="4"/>
    </row>
    <row r="4153" spans="1:1">
      <c r="A4153" s="4"/>
    </row>
    <row r="4154" spans="1:1">
      <c r="A4154" s="4"/>
    </row>
    <row r="4155" spans="1:1">
      <c r="A4155" s="4"/>
    </row>
    <row r="4156" spans="1:1">
      <c r="A4156" s="4"/>
    </row>
    <row r="4157" spans="1:1">
      <c r="A4157" s="4"/>
    </row>
    <row r="4158" spans="1:1">
      <c r="A4158" s="4"/>
    </row>
    <row r="4159" spans="1:1">
      <c r="A4159" s="4"/>
    </row>
    <row r="4160" spans="1:1">
      <c r="A4160" s="4"/>
    </row>
    <row r="4161" spans="1:1">
      <c r="A4161" s="4"/>
    </row>
    <row r="4162" spans="1:1">
      <c r="A4162" s="4"/>
    </row>
    <row r="4163" spans="1:1">
      <c r="A4163" s="4"/>
    </row>
    <row r="4164" spans="1:1">
      <c r="A4164" s="4"/>
    </row>
    <row r="4165" spans="1:1">
      <c r="A4165" s="4"/>
    </row>
    <row r="4166" spans="1:1">
      <c r="A4166" s="4"/>
    </row>
    <row r="4167" spans="1:1">
      <c r="A4167" s="4"/>
    </row>
    <row r="4168" spans="1:1">
      <c r="A4168" s="4"/>
    </row>
    <row r="4169" spans="1:1">
      <c r="A4169" s="4"/>
    </row>
    <row r="4170" spans="1:1">
      <c r="A4170" s="4"/>
    </row>
    <row r="4171" spans="1:1">
      <c r="A4171" s="4"/>
    </row>
    <row r="4172" spans="1:1">
      <c r="A4172" s="4"/>
    </row>
    <row r="4173" spans="1:1">
      <c r="A4173" s="4"/>
    </row>
    <row r="4174" spans="1:1">
      <c r="A4174" s="4"/>
    </row>
    <row r="4175" spans="1:1">
      <c r="A4175" s="4"/>
    </row>
    <row r="4176" spans="1:1">
      <c r="A4176" s="4"/>
    </row>
    <row r="4177" spans="1:1">
      <c r="A4177" s="4"/>
    </row>
    <row r="4178" spans="1:1">
      <c r="A4178" s="4"/>
    </row>
    <row r="4179" spans="1:1">
      <c r="A4179" s="4"/>
    </row>
    <row r="4180" spans="1:1">
      <c r="A4180" s="4"/>
    </row>
    <row r="4181" spans="1:1">
      <c r="A4181" s="4"/>
    </row>
    <row r="4182" spans="1:1">
      <c r="A4182" s="4"/>
    </row>
    <row r="4183" spans="1:1">
      <c r="A4183" s="4"/>
    </row>
    <row r="4184" spans="1:1">
      <c r="A4184" s="4"/>
    </row>
    <row r="4185" spans="1:1">
      <c r="A4185" s="4"/>
    </row>
    <row r="4186" spans="1:1">
      <c r="A4186" s="4"/>
    </row>
    <row r="4187" spans="1:1">
      <c r="A4187" s="4"/>
    </row>
    <row r="4188" spans="1:1">
      <c r="A4188" s="4"/>
    </row>
    <row r="4189" spans="1:1">
      <c r="A4189" s="4"/>
    </row>
    <row r="4190" spans="1:1">
      <c r="A4190" s="4"/>
    </row>
    <row r="4191" spans="1:1">
      <c r="A4191" s="4"/>
    </row>
    <row r="4192" spans="1:1">
      <c r="A4192" s="4"/>
    </row>
    <row r="4193" spans="1:1">
      <c r="A4193" s="4"/>
    </row>
    <row r="4194" spans="1:1">
      <c r="A4194" s="4"/>
    </row>
    <row r="4195" spans="1:1">
      <c r="A4195" s="4"/>
    </row>
    <row r="4196" spans="1:1">
      <c r="A4196" s="4"/>
    </row>
    <row r="4197" spans="1:1">
      <c r="A4197" s="4"/>
    </row>
    <row r="4198" spans="1:1">
      <c r="A4198" s="4"/>
    </row>
    <row r="4199" spans="1:1">
      <c r="A4199" s="4"/>
    </row>
    <row r="4200" spans="1:1">
      <c r="A4200" s="4"/>
    </row>
    <row r="4201" spans="1:1">
      <c r="A4201" s="4"/>
    </row>
    <row r="4202" spans="1:1">
      <c r="A4202" s="4"/>
    </row>
    <row r="4203" spans="1:1">
      <c r="A4203" s="4"/>
    </row>
    <row r="4204" spans="1:1">
      <c r="A4204" s="4"/>
    </row>
    <row r="4205" spans="1:1">
      <c r="A4205" s="4"/>
    </row>
    <row r="4206" spans="1:1">
      <c r="A4206" s="4"/>
    </row>
    <row r="4207" spans="1:1">
      <c r="A4207" s="4"/>
    </row>
    <row r="4208" spans="1:1">
      <c r="A4208" s="4"/>
    </row>
    <row r="4209" spans="1:1">
      <c r="A4209" s="4"/>
    </row>
    <row r="4210" spans="1:1">
      <c r="A4210" s="4"/>
    </row>
    <row r="4211" spans="1:1">
      <c r="A4211" s="4"/>
    </row>
    <row r="4212" spans="1:1">
      <c r="A4212" s="4"/>
    </row>
    <row r="4213" spans="1:1">
      <c r="A4213" s="4"/>
    </row>
    <row r="4214" spans="1:1">
      <c r="A4214" s="4"/>
    </row>
    <row r="4215" spans="1:1">
      <c r="A4215" s="4"/>
    </row>
    <row r="4216" spans="1:1">
      <c r="A4216" s="4"/>
    </row>
    <row r="4217" spans="1:1">
      <c r="A4217" s="4"/>
    </row>
    <row r="4218" spans="1:1">
      <c r="A4218" s="4"/>
    </row>
    <row r="4219" spans="1:1">
      <c r="A4219" s="4"/>
    </row>
    <row r="4220" spans="1:1">
      <c r="A4220" s="4"/>
    </row>
    <row r="4221" spans="1:1">
      <c r="A4221" s="4"/>
    </row>
    <row r="4222" spans="1:1">
      <c r="A4222" s="4"/>
    </row>
    <row r="4223" spans="1:1">
      <c r="A4223" s="4"/>
    </row>
    <row r="4224" spans="1:1">
      <c r="A4224" s="4"/>
    </row>
    <row r="4225" spans="1:1">
      <c r="A4225" s="4"/>
    </row>
    <row r="4226" spans="1:1">
      <c r="A4226" s="4"/>
    </row>
    <row r="4227" spans="1:1">
      <c r="A4227" s="4"/>
    </row>
    <row r="4228" spans="1:1">
      <c r="A4228" s="4"/>
    </row>
    <row r="4229" spans="1:1">
      <c r="A4229" s="4"/>
    </row>
    <row r="4230" spans="1:1">
      <c r="A4230" s="4"/>
    </row>
    <row r="4231" spans="1:1">
      <c r="A4231" s="4"/>
    </row>
    <row r="4232" spans="1:1">
      <c r="A4232" s="4"/>
    </row>
    <row r="4233" spans="1:1">
      <c r="A4233" s="4"/>
    </row>
    <row r="4234" spans="1:1">
      <c r="A4234" s="4"/>
    </row>
    <row r="4235" spans="1:1">
      <c r="A4235" s="4"/>
    </row>
    <row r="4236" spans="1:1">
      <c r="A4236" s="4"/>
    </row>
    <row r="4237" spans="1:1">
      <c r="A4237" s="4"/>
    </row>
    <row r="4238" spans="1:1">
      <c r="A4238" s="4"/>
    </row>
    <row r="4239" spans="1:1">
      <c r="A4239" s="4"/>
    </row>
    <row r="4240" spans="1:1">
      <c r="A4240" s="4"/>
    </row>
    <row r="4241" spans="1:1">
      <c r="A4241" s="4"/>
    </row>
    <row r="4242" spans="1:1">
      <c r="A4242" s="4"/>
    </row>
    <row r="4243" spans="1:1">
      <c r="A4243" s="4"/>
    </row>
    <row r="4244" spans="1:1">
      <c r="A4244" s="4"/>
    </row>
    <row r="4245" spans="1:1">
      <c r="A4245" s="4"/>
    </row>
    <row r="4246" spans="1:1">
      <c r="A4246" s="4"/>
    </row>
    <row r="4247" spans="1:1">
      <c r="A4247" s="4"/>
    </row>
    <row r="4248" spans="1:1">
      <c r="A4248" s="4"/>
    </row>
    <row r="4249" spans="1:1">
      <c r="A4249" s="4"/>
    </row>
    <row r="4250" spans="1:1">
      <c r="A4250" s="4"/>
    </row>
    <row r="4251" spans="1:1">
      <c r="A4251" s="4"/>
    </row>
    <row r="4252" spans="1:1">
      <c r="A4252" s="4"/>
    </row>
    <row r="4253" spans="1:1">
      <c r="A4253" s="4"/>
    </row>
    <row r="4254" spans="1:1">
      <c r="A4254" s="4"/>
    </row>
    <row r="4255" spans="1:1">
      <c r="A4255" s="4"/>
    </row>
    <row r="4256" spans="1:1">
      <c r="A4256" s="4"/>
    </row>
    <row r="4257" spans="1:1">
      <c r="A4257" s="4"/>
    </row>
    <row r="4258" spans="1:1">
      <c r="A4258" s="4"/>
    </row>
    <row r="4259" spans="1:1">
      <c r="A4259" s="4"/>
    </row>
    <row r="4260" spans="1:1">
      <c r="A4260" s="4"/>
    </row>
    <row r="4261" spans="1:1">
      <c r="A4261" s="4"/>
    </row>
    <row r="4262" spans="1:1">
      <c r="A4262" s="4"/>
    </row>
    <row r="4263" spans="1:1">
      <c r="A4263" s="4"/>
    </row>
    <row r="4264" spans="1:1">
      <c r="A4264" s="4"/>
    </row>
    <row r="4265" spans="1:1">
      <c r="A4265" s="4"/>
    </row>
    <row r="4266" spans="1:1">
      <c r="A4266" s="4"/>
    </row>
    <row r="4267" spans="1:1">
      <c r="A4267" s="4"/>
    </row>
    <row r="4268" spans="1:1">
      <c r="A4268" s="4"/>
    </row>
    <row r="4269" spans="1:1">
      <c r="A4269" s="4"/>
    </row>
    <row r="4270" spans="1:1">
      <c r="A4270" s="4"/>
    </row>
    <row r="4271" spans="1:1">
      <c r="A4271" s="4"/>
    </row>
    <row r="4272" spans="1:1">
      <c r="A4272" s="4"/>
    </row>
    <row r="4273" spans="1:1">
      <c r="A4273" s="4"/>
    </row>
    <row r="4274" spans="1:1">
      <c r="A4274" s="4"/>
    </row>
    <row r="4275" spans="1:1">
      <c r="A4275" s="4"/>
    </row>
    <row r="4276" spans="1:1">
      <c r="A4276" s="4"/>
    </row>
    <row r="4277" spans="1:1">
      <c r="A4277" s="4"/>
    </row>
    <row r="4278" spans="1:1">
      <c r="A4278" s="4"/>
    </row>
    <row r="4279" spans="1:1">
      <c r="A4279" s="4"/>
    </row>
    <row r="4280" spans="1:1">
      <c r="A4280" s="4"/>
    </row>
    <row r="4281" spans="1:1">
      <c r="A4281" s="4"/>
    </row>
    <row r="4282" spans="1:1">
      <c r="A4282" s="4"/>
    </row>
    <row r="4283" spans="1:1">
      <c r="A4283" s="4"/>
    </row>
    <row r="4284" spans="1:1">
      <c r="A4284" s="4"/>
    </row>
    <row r="4285" spans="1:1">
      <c r="A4285" s="4"/>
    </row>
    <row r="4286" spans="1:1">
      <c r="A4286" s="4"/>
    </row>
    <row r="4287" spans="1:1">
      <c r="A4287" s="4"/>
    </row>
    <row r="4288" spans="1:1">
      <c r="A4288" s="4"/>
    </row>
    <row r="4289" spans="1:1">
      <c r="A4289" s="4"/>
    </row>
    <row r="4290" spans="1:1">
      <c r="A4290" s="4"/>
    </row>
    <row r="4291" spans="1:1">
      <c r="A4291" s="4"/>
    </row>
    <row r="4292" spans="1:1">
      <c r="A4292" s="4"/>
    </row>
    <row r="4293" spans="1:1">
      <c r="A4293" s="4"/>
    </row>
    <row r="4294" spans="1:1">
      <c r="A4294" s="4"/>
    </row>
    <row r="4295" spans="1:1">
      <c r="A4295" s="4"/>
    </row>
    <row r="4296" spans="1:1">
      <c r="A4296" s="4"/>
    </row>
    <row r="4297" spans="1:1">
      <c r="A4297" s="4"/>
    </row>
    <row r="4298" spans="1:1">
      <c r="A4298" s="4"/>
    </row>
    <row r="4299" spans="1:1">
      <c r="A4299" s="4"/>
    </row>
    <row r="4300" spans="1:1">
      <c r="A4300" s="4"/>
    </row>
    <row r="4301" spans="1:1">
      <c r="A4301" s="4"/>
    </row>
    <row r="4302" spans="1:1">
      <c r="A4302" s="4"/>
    </row>
    <row r="4303" spans="1:1">
      <c r="A4303" s="4"/>
    </row>
    <row r="4304" spans="1:1">
      <c r="A4304" s="4"/>
    </row>
    <row r="4305" spans="1:1">
      <c r="A4305" s="4"/>
    </row>
    <row r="4306" spans="1:1">
      <c r="A4306" s="4"/>
    </row>
    <row r="4307" spans="1:1">
      <c r="A4307" s="4"/>
    </row>
    <row r="4308" spans="1:1">
      <c r="A4308" s="4"/>
    </row>
    <row r="4309" spans="1:1">
      <c r="A4309" s="4"/>
    </row>
    <row r="4310" spans="1:1">
      <c r="A4310" s="4"/>
    </row>
    <row r="4311" spans="1:1">
      <c r="A4311" s="4"/>
    </row>
    <row r="4312" spans="1:1">
      <c r="A4312" s="4"/>
    </row>
    <row r="4313" spans="1:1">
      <c r="A4313" s="4"/>
    </row>
    <row r="4314" spans="1:1">
      <c r="A4314" s="4"/>
    </row>
    <row r="4315" spans="1:1">
      <c r="A4315" s="4"/>
    </row>
    <row r="4316" spans="1:1">
      <c r="A4316" s="4"/>
    </row>
    <row r="4317" spans="1:1">
      <c r="A4317" s="4"/>
    </row>
    <row r="4318" spans="1:1">
      <c r="A4318" s="4"/>
    </row>
    <row r="4319" spans="1:1">
      <c r="A4319" s="4"/>
    </row>
    <row r="4320" spans="1:1">
      <c r="A4320" s="4"/>
    </row>
    <row r="4321" spans="1:1">
      <c r="A4321" s="4"/>
    </row>
    <row r="4322" spans="1:1">
      <c r="A4322" s="4"/>
    </row>
    <row r="4323" spans="1:1">
      <c r="A4323" s="4"/>
    </row>
    <row r="4324" spans="1:1">
      <c r="A4324" s="4"/>
    </row>
    <row r="4325" spans="1:1">
      <c r="A4325" s="4"/>
    </row>
    <row r="4326" spans="1:1">
      <c r="A4326" s="4"/>
    </row>
    <row r="4327" spans="1:1">
      <c r="A4327" s="4"/>
    </row>
    <row r="4328" spans="1:1">
      <c r="A4328" s="4"/>
    </row>
    <row r="4329" spans="1:1">
      <c r="A4329" s="4"/>
    </row>
    <row r="4330" spans="1:1">
      <c r="A4330" s="4"/>
    </row>
    <row r="4331" spans="1:1">
      <c r="A4331" s="4"/>
    </row>
    <row r="4332" spans="1:1">
      <c r="A4332" s="4"/>
    </row>
    <row r="4333" spans="1:1">
      <c r="A4333" s="4"/>
    </row>
    <row r="4334" spans="1:1">
      <c r="A4334" s="4"/>
    </row>
    <row r="4335" spans="1:1">
      <c r="A4335" s="4"/>
    </row>
    <row r="4336" spans="1:1">
      <c r="A4336" s="4"/>
    </row>
    <row r="4337" spans="1:1">
      <c r="A4337" s="4"/>
    </row>
    <row r="4338" spans="1:1">
      <c r="A4338" s="4"/>
    </row>
    <row r="4339" spans="1:1">
      <c r="A4339" s="4"/>
    </row>
    <row r="4340" spans="1:1">
      <c r="A4340" s="4"/>
    </row>
    <row r="4341" spans="1:1">
      <c r="A4341" s="4"/>
    </row>
    <row r="4342" spans="1:1">
      <c r="A4342" s="4"/>
    </row>
    <row r="4343" spans="1:1">
      <c r="A4343" s="4"/>
    </row>
    <row r="4344" spans="1:1">
      <c r="A4344" s="4"/>
    </row>
    <row r="4345" spans="1:1">
      <c r="A4345" s="4"/>
    </row>
    <row r="4346" spans="1:1">
      <c r="A4346" s="4"/>
    </row>
    <row r="4347" spans="1:1">
      <c r="A4347" s="4"/>
    </row>
    <row r="4348" spans="1:1">
      <c r="A4348" s="4"/>
    </row>
    <row r="4349" spans="1:1">
      <c r="A4349" s="4"/>
    </row>
    <row r="4350" spans="1:1">
      <c r="A4350" s="4"/>
    </row>
    <row r="4351" spans="1:1">
      <c r="A4351" s="4"/>
    </row>
    <row r="4352" spans="1:1">
      <c r="A4352" s="4"/>
    </row>
    <row r="4353" spans="1:1">
      <c r="A4353" s="4"/>
    </row>
    <row r="4354" spans="1:1">
      <c r="A4354" s="4"/>
    </row>
    <row r="4355" spans="1:1">
      <c r="A4355" s="4"/>
    </row>
    <row r="4356" spans="1:1">
      <c r="A4356" s="4"/>
    </row>
    <row r="4357" spans="1:1">
      <c r="A4357" s="4"/>
    </row>
    <row r="4358" spans="1:1">
      <c r="A4358" s="4"/>
    </row>
    <row r="4359" spans="1:1">
      <c r="A4359" s="4"/>
    </row>
    <row r="4360" spans="1:1">
      <c r="A4360" s="4"/>
    </row>
    <row r="4361" spans="1:1">
      <c r="A4361" s="4"/>
    </row>
    <row r="4362" spans="1:1">
      <c r="A4362" s="4"/>
    </row>
    <row r="4363" spans="1:1">
      <c r="A4363" s="4"/>
    </row>
    <row r="4364" spans="1:1">
      <c r="A4364" s="4"/>
    </row>
    <row r="4365" spans="1:1">
      <c r="A4365" s="4"/>
    </row>
    <row r="4366" spans="1:1">
      <c r="A4366" s="4"/>
    </row>
    <row r="4367" spans="1:1">
      <c r="A4367" s="4"/>
    </row>
    <row r="4368" spans="1:1">
      <c r="A4368" s="4"/>
    </row>
    <row r="4369" spans="1:1">
      <c r="A4369" s="4"/>
    </row>
    <row r="4370" spans="1:1">
      <c r="A4370" s="4"/>
    </row>
    <row r="4371" spans="1:1">
      <c r="A4371" s="4"/>
    </row>
    <row r="4372" spans="1:1">
      <c r="A4372" s="4"/>
    </row>
    <row r="4373" spans="1:1">
      <c r="A4373" s="4"/>
    </row>
    <row r="4374" spans="1:1">
      <c r="A4374" s="4"/>
    </row>
    <row r="4375" spans="1:1">
      <c r="A4375" s="4"/>
    </row>
    <row r="4376" spans="1:1">
      <c r="A4376" s="4"/>
    </row>
    <row r="4377" spans="1:1">
      <c r="A4377" s="4"/>
    </row>
    <row r="4378" spans="1:1">
      <c r="A4378" s="4"/>
    </row>
    <row r="4379" spans="1:1">
      <c r="A4379" s="4"/>
    </row>
    <row r="4380" spans="1:1">
      <c r="A4380" s="4"/>
    </row>
    <row r="4381" spans="1:1">
      <c r="A4381" s="4"/>
    </row>
    <row r="4382" spans="1:1">
      <c r="A4382" s="4"/>
    </row>
    <row r="4383" spans="1:1">
      <c r="A4383" s="4"/>
    </row>
    <row r="4384" spans="1:1">
      <c r="A4384" s="4"/>
    </row>
    <row r="4385" spans="1:1">
      <c r="A4385" s="4"/>
    </row>
    <row r="4386" spans="1:1">
      <c r="A4386" s="4"/>
    </row>
    <row r="4387" spans="1:1">
      <c r="A4387" s="4"/>
    </row>
    <row r="4388" spans="1:1">
      <c r="A4388" s="4"/>
    </row>
    <row r="4389" spans="1:1">
      <c r="A4389" s="4"/>
    </row>
    <row r="4390" spans="1:1">
      <c r="A4390" s="4"/>
    </row>
    <row r="4391" spans="1:1">
      <c r="A4391" s="4"/>
    </row>
    <row r="4392" spans="1:1">
      <c r="A4392" s="4"/>
    </row>
    <row r="4393" spans="1:1">
      <c r="A4393" s="4"/>
    </row>
    <row r="4394" spans="1:1">
      <c r="A4394" s="4"/>
    </row>
    <row r="4395" spans="1:1">
      <c r="A4395" s="4"/>
    </row>
    <row r="4396" spans="1:1">
      <c r="A4396" s="4"/>
    </row>
    <row r="4397" spans="1:1">
      <c r="A4397" s="4"/>
    </row>
    <row r="4398" spans="1:1">
      <c r="A4398" s="4"/>
    </row>
    <row r="4399" spans="1:1">
      <c r="A4399" s="4"/>
    </row>
    <row r="4400" spans="1:1">
      <c r="A4400" s="4"/>
    </row>
    <row r="4401" spans="1:1">
      <c r="A4401" s="4"/>
    </row>
    <row r="4402" spans="1:1">
      <c r="A4402" s="4"/>
    </row>
    <row r="4403" spans="1:1">
      <c r="A4403" s="4"/>
    </row>
    <row r="4404" spans="1:1">
      <c r="A4404" s="4"/>
    </row>
    <row r="4405" spans="1:1">
      <c r="A4405" s="4"/>
    </row>
    <row r="4406" spans="1:1">
      <c r="A4406" s="4"/>
    </row>
    <row r="4407" spans="1:1">
      <c r="A4407" s="4"/>
    </row>
    <row r="4408" spans="1:1">
      <c r="A4408" s="4"/>
    </row>
    <row r="4409" spans="1:1">
      <c r="A4409" s="4"/>
    </row>
    <row r="4410" spans="1:1">
      <c r="A4410" s="4"/>
    </row>
    <row r="4411" spans="1:1">
      <c r="A4411" s="4"/>
    </row>
    <row r="4412" spans="1:1">
      <c r="A4412" s="4"/>
    </row>
    <row r="4413" spans="1:1">
      <c r="A4413" s="4"/>
    </row>
    <row r="4414" spans="1:1">
      <c r="A4414" s="4"/>
    </row>
    <row r="4415" spans="1:1">
      <c r="A4415" s="4"/>
    </row>
    <row r="4416" spans="1:1">
      <c r="A4416" s="4"/>
    </row>
    <row r="4417" spans="1:1">
      <c r="A4417" s="4"/>
    </row>
    <row r="4418" spans="1:1">
      <c r="A4418" s="4"/>
    </row>
    <row r="4419" spans="1:1">
      <c r="A4419" s="4"/>
    </row>
    <row r="4420" spans="1:1">
      <c r="A4420" s="4"/>
    </row>
    <row r="4421" spans="1:1">
      <c r="A4421" s="4"/>
    </row>
    <row r="4422" spans="1:1">
      <c r="A4422" s="4"/>
    </row>
    <row r="4423" spans="1:1">
      <c r="A4423" s="4"/>
    </row>
    <row r="4424" spans="1:1">
      <c r="A4424" s="4"/>
    </row>
    <row r="4425" spans="1:1">
      <c r="A4425" s="4"/>
    </row>
    <row r="4426" spans="1:1">
      <c r="A4426" s="4"/>
    </row>
    <row r="4427" spans="1:1">
      <c r="A4427" s="4"/>
    </row>
    <row r="4428" spans="1:1">
      <c r="A4428" s="4"/>
    </row>
    <row r="4429" spans="1:1">
      <c r="A4429" s="4"/>
    </row>
    <row r="4430" spans="1:1">
      <c r="A4430" s="4"/>
    </row>
    <row r="4431" spans="1:1">
      <c r="A4431" s="4"/>
    </row>
    <row r="4432" spans="1:1">
      <c r="A4432" s="4"/>
    </row>
    <row r="4433" spans="1:1">
      <c r="A4433" s="4"/>
    </row>
    <row r="4434" spans="1:1">
      <c r="A4434" s="4"/>
    </row>
    <row r="4435" spans="1:1">
      <c r="A4435" s="4"/>
    </row>
    <row r="4436" spans="1:1">
      <c r="A4436" s="4"/>
    </row>
    <row r="4437" spans="1:1">
      <c r="A4437" s="4"/>
    </row>
    <row r="4438" spans="1:1">
      <c r="A4438" s="4"/>
    </row>
    <row r="4439" spans="1:1">
      <c r="A4439" s="4"/>
    </row>
    <row r="4440" spans="1:1">
      <c r="A4440" s="4"/>
    </row>
    <row r="4441" spans="1:1">
      <c r="A4441" s="4"/>
    </row>
    <row r="4442" spans="1:1">
      <c r="A4442" s="4"/>
    </row>
    <row r="4443" spans="1:1">
      <c r="A4443" s="4"/>
    </row>
    <row r="4444" spans="1:1">
      <c r="A4444" s="4"/>
    </row>
    <row r="4445" spans="1:1">
      <c r="A4445" s="4"/>
    </row>
    <row r="4446" spans="1:1">
      <c r="A4446" s="4"/>
    </row>
    <row r="4447" spans="1:1">
      <c r="A4447" s="4"/>
    </row>
    <row r="4448" spans="1:1">
      <c r="A4448" s="4"/>
    </row>
    <row r="4449" spans="1:1">
      <c r="A4449" s="4"/>
    </row>
    <row r="4450" spans="1:1">
      <c r="A4450" s="4"/>
    </row>
    <row r="4451" spans="1:1">
      <c r="A4451" s="4"/>
    </row>
    <row r="4452" spans="1:1">
      <c r="A4452" s="4"/>
    </row>
    <row r="4453" spans="1:1">
      <c r="A4453" s="4"/>
    </row>
    <row r="4454" spans="1:1">
      <c r="A4454" s="4"/>
    </row>
    <row r="4455" spans="1:1">
      <c r="A4455" s="4"/>
    </row>
    <row r="4456" spans="1:1">
      <c r="A4456" s="4"/>
    </row>
    <row r="4457" spans="1:1">
      <c r="A4457" s="4"/>
    </row>
    <row r="4458" spans="1:1">
      <c r="A4458" s="4"/>
    </row>
    <row r="4459" spans="1:1">
      <c r="A4459" s="4"/>
    </row>
    <row r="4460" spans="1:1">
      <c r="A4460" s="4"/>
    </row>
    <row r="4461" spans="1:1">
      <c r="A4461" s="4"/>
    </row>
    <row r="4462" spans="1:1">
      <c r="A4462" s="4"/>
    </row>
    <row r="4463" spans="1:1">
      <c r="A4463" s="4"/>
    </row>
    <row r="4464" spans="1:1">
      <c r="A4464" s="4"/>
    </row>
    <row r="4465" spans="1:1">
      <c r="A4465" s="4"/>
    </row>
    <row r="4466" spans="1:1">
      <c r="A4466" s="4"/>
    </row>
    <row r="4467" spans="1:1">
      <c r="A4467" s="4"/>
    </row>
    <row r="4468" spans="1:1">
      <c r="A4468" s="4"/>
    </row>
    <row r="4469" spans="1:1">
      <c r="A4469" s="4"/>
    </row>
    <row r="4470" spans="1:1">
      <c r="A4470" s="4"/>
    </row>
    <row r="4471" spans="1:1">
      <c r="A4471" s="4"/>
    </row>
    <row r="4472" spans="1:1">
      <c r="A4472" s="4"/>
    </row>
    <row r="4473" spans="1:1">
      <c r="A4473" s="4"/>
    </row>
    <row r="4474" spans="1:1">
      <c r="A4474" s="4"/>
    </row>
    <row r="4475" spans="1:1">
      <c r="A4475" s="4"/>
    </row>
    <row r="4476" spans="1:1">
      <c r="A4476" s="4"/>
    </row>
    <row r="4477" spans="1:1">
      <c r="A4477" s="4"/>
    </row>
    <row r="4478" spans="1:1">
      <c r="A4478" s="4"/>
    </row>
    <row r="4479" spans="1:1">
      <c r="A4479" s="4"/>
    </row>
    <row r="4480" spans="1:1">
      <c r="A4480" s="4"/>
    </row>
    <row r="4481" spans="1:1">
      <c r="A4481" s="4"/>
    </row>
    <row r="4482" spans="1:1">
      <c r="A4482" s="4"/>
    </row>
    <row r="4483" spans="1:1">
      <c r="A4483" s="4"/>
    </row>
    <row r="4484" spans="1:1">
      <c r="A4484" s="4"/>
    </row>
    <row r="4485" spans="1:1">
      <c r="A4485" s="4"/>
    </row>
    <row r="4486" spans="1:1">
      <c r="A4486" s="4"/>
    </row>
    <row r="4487" spans="1:1">
      <c r="A4487" s="4"/>
    </row>
    <row r="4488" spans="1:1">
      <c r="A4488" s="4"/>
    </row>
    <row r="4489" spans="1:1">
      <c r="A4489" s="4"/>
    </row>
    <row r="4490" spans="1:1">
      <c r="A4490" s="4"/>
    </row>
    <row r="4491" spans="1:1">
      <c r="A4491" s="4"/>
    </row>
    <row r="4492" spans="1:1">
      <c r="A4492" s="4"/>
    </row>
    <row r="4493" spans="1:1">
      <c r="A4493" s="4"/>
    </row>
    <row r="4494" spans="1:1">
      <c r="A4494" s="4"/>
    </row>
    <row r="4495" spans="1:1">
      <c r="A4495" s="4"/>
    </row>
    <row r="4496" spans="1:1">
      <c r="A4496" s="4"/>
    </row>
    <row r="4497" spans="1:1">
      <c r="A4497" s="4"/>
    </row>
    <row r="4498" spans="1:1">
      <c r="A4498" s="4"/>
    </row>
    <row r="4499" spans="1:1">
      <c r="A4499" s="4"/>
    </row>
    <row r="4500" spans="1:1">
      <c r="A4500" s="4"/>
    </row>
    <row r="4501" spans="1:1">
      <c r="A4501" s="4"/>
    </row>
    <row r="4502" spans="1:1">
      <c r="A4502" s="4"/>
    </row>
    <row r="4503" spans="1:1">
      <c r="A4503" s="4"/>
    </row>
    <row r="4504" spans="1:1">
      <c r="A4504" s="4"/>
    </row>
    <row r="4505" spans="1:1">
      <c r="A4505" s="4"/>
    </row>
    <row r="4506" spans="1:1">
      <c r="A4506" s="4"/>
    </row>
    <row r="4507" spans="1:1">
      <c r="A4507" s="4"/>
    </row>
    <row r="4508" spans="1:1">
      <c r="A4508" s="4"/>
    </row>
    <row r="4509" spans="1:1">
      <c r="A4509" s="4"/>
    </row>
    <row r="4510" spans="1:1">
      <c r="A4510" s="4"/>
    </row>
    <row r="4511" spans="1:1">
      <c r="A4511" s="4"/>
    </row>
    <row r="4512" spans="1:1">
      <c r="A4512" s="4"/>
    </row>
    <row r="4513" spans="1:1">
      <c r="A4513" s="4"/>
    </row>
    <row r="4514" spans="1:1">
      <c r="A4514" s="4"/>
    </row>
    <row r="4515" spans="1:1">
      <c r="A4515" s="4"/>
    </row>
    <row r="4516" spans="1:1">
      <c r="A4516" s="4"/>
    </row>
    <row r="4517" spans="1:1">
      <c r="A4517" s="4"/>
    </row>
    <row r="4518" spans="1:1">
      <c r="A4518" s="4"/>
    </row>
    <row r="4519" spans="1:1">
      <c r="A4519" s="4"/>
    </row>
    <row r="4520" spans="1:1">
      <c r="A4520" s="4"/>
    </row>
    <row r="4521" spans="1:1">
      <c r="A4521" s="4"/>
    </row>
    <row r="4522" spans="1:1">
      <c r="A4522" s="4"/>
    </row>
    <row r="4523" spans="1:1">
      <c r="A4523" s="4"/>
    </row>
    <row r="4524" spans="1:1">
      <c r="A4524" s="4"/>
    </row>
    <row r="4525" spans="1:1">
      <c r="A4525" s="4"/>
    </row>
    <row r="4526" spans="1:1">
      <c r="A4526" s="4"/>
    </row>
    <row r="4527" spans="1:1">
      <c r="A4527" s="4"/>
    </row>
    <row r="4528" spans="1:1">
      <c r="A4528" s="4"/>
    </row>
    <row r="4529" spans="1:1">
      <c r="A4529" s="4"/>
    </row>
    <row r="4530" spans="1:1">
      <c r="A4530" s="4"/>
    </row>
    <row r="4531" spans="1:1">
      <c r="A4531" s="4"/>
    </row>
    <row r="4532" spans="1:1">
      <c r="A4532" s="4"/>
    </row>
    <row r="4533" spans="1:1">
      <c r="A4533" s="4"/>
    </row>
    <row r="4534" spans="1:1">
      <c r="A4534" s="4"/>
    </row>
    <row r="4535" spans="1:1">
      <c r="A4535" s="4"/>
    </row>
    <row r="4536" spans="1:1">
      <c r="A4536" s="4"/>
    </row>
    <row r="4537" spans="1:1">
      <c r="A4537" s="4"/>
    </row>
    <row r="4538" spans="1:1">
      <c r="A4538" s="4"/>
    </row>
    <row r="4539" spans="1:1">
      <c r="A4539" s="4"/>
    </row>
    <row r="4540" spans="1:1">
      <c r="A4540" s="4"/>
    </row>
    <row r="4541" spans="1:1">
      <c r="A4541" s="4"/>
    </row>
    <row r="4542" spans="1:1">
      <c r="A4542" s="4"/>
    </row>
    <row r="4543" spans="1:1">
      <c r="A4543" s="4"/>
    </row>
    <row r="4544" spans="1:1">
      <c r="A4544" s="4"/>
    </row>
    <row r="4545" spans="1:1">
      <c r="A4545" s="4"/>
    </row>
    <row r="4546" spans="1:1">
      <c r="A4546" s="4"/>
    </row>
    <row r="4547" spans="1:1">
      <c r="A4547" s="4"/>
    </row>
    <row r="4548" spans="1:1">
      <c r="A4548" s="4"/>
    </row>
    <row r="4549" spans="1:1">
      <c r="A4549" s="4"/>
    </row>
    <row r="4550" spans="1:1">
      <c r="A4550" s="4"/>
    </row>
    <row r="4551" spans="1:1">
      <c r="A4551" s="4"/>
    </row>
    <row r="4552" spans="1:1">
      <c r="A4552" s="4"/>
    </row>
    <row r="4553" spans="1:1">
      <c r="A4553" s="4"/>
    </row>
    <row r="4554" spans="1:1">
      <c r="A4554" s="4"/>
    </row>
    <row r="4555" spans="1:1">
      <c r="A4555" s="4"/>
    </row>
    <row r="4556" spans="1:1">
      <c r="A4556" s="4"/>
    </row>
    <row r="4557" spans="1:1">
      <c r="A4557" s="4"/>
    </row>
    <row r="4558" spans="1:1">
      <c r="A4558" s="4"/>
    </row>
    <row r="4559" spans="1:1">
      <c r="A4559" s="4"/>
    </row>
    <row r="4560" spans="1:1">
      <c r="A4560" s="4"/>
    </row>
    <row r="4561" spans="1:1">
      <c r="A4561" s="4"/>
    </row>
    <row r="4562" spans="1:1">
      <c r="A4562" s="4"/>
    </row>
    <row r="4563" spans="1:1">
      <c r="A4563" s="4"/>
    </row>
    <row r="4564" spans="1:1">
      <c r="A4564" s="4"/>
    </row>
    <row r="4565" spans="1:1">
      <c r="A4565" s="4"/>
    </row>
    <row r="4566" spans="1:1">
      <c r="A4566" s="4"/>
    </row>
    <row r="4567" spans="1:1">
      <c r="A4567" s="4"/>
    </row>
    <row r="4568" spans="1:1">
      <c r="A4568" s="4"/>
    </row>
    <row r="4569" spans="1:1">
      <c r="A4569" s="4"/>
    </row>
    <row r="4570" spans="1:1">
      <c r="A4570" s="4"/>
    </row>
    <row r="4571" spans="1:1">
      <c r="A4571" s="4"/>
    </row>
    <row r="4572" spans="1:1">
      <c r="A4572" s="4"/>
    </row>
    <row r="4573" spans="1:1">
      <c r="A4573" s="4"/>
    </row>
    <row r="4574" spans="1:1">
      <c r="A4574" s="4"/>
    </row>
    <row r="4575" spans="1:1">
      <c r="A4575" s="4"/>
    </row>
    <row r="4576" spans="1:1">
      <c r="A4576" s="4"/>
    </row>
    <row r="4577" spans="1:1">
      <c r="A4577" s="4"/>
    </row>
    <row r="4578" spans="1:1">
      <c r="A4578" s="4"/>
    </row>
    <row r="4579" spans="1:1">
      <c r="A4579" s="4"/>
    </row>
    <row r="4580" spans="1:1">
      <c r="A4580" s="4"/>
    </row>
    <row r="4581" spans="1:1">
      <c r="A4581" s="4"/>
    </row>
    <row r="4582" spans="1:1">
      <c r="A4582" s="4"/>
    </row>
    <row r="4583" spans="1:1">
      <c r="A4583" s="4"/>
    </row>
    <row r="4584" spans="1:1">
      <c r="A4584" s="4"/>
    </row>
    <row r="4585" spans="1:1">
      <c r="A4585" s="4"/>
    </row>
    <row r="4586" spans="1:1">
      <c r="A4586" s="4"/>
    </row>
    <row r="4587" spans="1:1">
      <c r="A4587" s="4"/>
    </row>
    <row r="4588" spans="1:1">
      <c r="A4588" s="4"/>
    </row>
    <row r="4589" spans="1:1">
      <c r="A4589" s="4"/>
    </row>
    <row r="4590" spans="1:1">
      <c r="A4590" s="4"/>
    </row>
    <row r="4591" spans="1:1">
      <c r="A4591" s="4"/>
    </row>
    <row r="4592" spans="1:1">
      <c r="A4592" s="4"/>
    </row>
    <row r="4593" spans="1:1">
      <c r="A4593" s="4"/>
    </row>
    <row r="4594" spans="1:1">
      <c r="A4594" s="4"/>
    </row>
    <row r="4595" spans="1:1">
      <c r="A4595" s="4"/>
    </row>
    <row r="4596" spans="1:1">
      <c r="A4596" s="4"/>
    </row>
    <row r="4597" spans="1:1">
      <c r="A4597" s="4"/>
    </row>
    <row r="4598" spans="1:1">
      <c r="A4598" s="4"/>
    </row>
    <row r="4599" spans="1:1">
      <c r="A4599" s="4"/>
    </row>
    <row r="4600" spans="1:1">
      <c r="A4600" s="4"/>
    </row>
    <row r="4601" spans="1:1">
      <c r="A4601" s="4"/>
    </row>
    <row r="4602" spans="1:1">
      <c r="A4602" s="4"/>
    </row>
    <row r="4603" spans="1:1">
      <c r="A4603" s="4"/>
    </row>
    <row r="4604" spans="1:1">
      <c r="A4604" s="4"/>
    </row>
    <row r="4605" spans="1:1">
      <c r="A4605" s="4"/>
    </row>
    <row r="4606" spans="1:1">
      <c r="A4606" s="4"/>
    </row>
    <row r="4607" spans="1:1">
      <c r="A4607" s="4"/>
    </row>
    <row r="4608" spans="1:1">
      <c r="A4608" s="4"/>
    </row>
    <row r="4609" spans="1:1">
      <c r="A4609" s="4"/>
    </row>
    <row r="4610" spans="1:1">
      <c r="A4610" s="4"/>
    </row>
    <row r="4611" spans="1:1">
      <c r="A4611" s="4"/>
    </row>
    <row r="4612" spans="1:1">
      <c r="A4612" s="4"/>
    </row>
    <row r="4613" spans="1:1">
      <c r="A4613" s="4"/>
    </row>
    <row r="4614" spans="1:1">
      <c r="A4614" s="4"/>
    </row>
    <row r="4615" spans="1:1">
      <c r="A4615" s="4"/>
    </row>
    <row r="4616" spans="1:1">
      <c r="A4616" s="4"/>
    </row>
    <row r="4617" spans="1:1">
      <c r="A4617" s="4"/>
    </row>
    <row r="4618" spans="1:1">
      <c r="A4618" s="4"/>
    </row>
    <row r="4619" spans="1:1">
      <c r="A4619" s="4"/>
    </row>
    <row r="4620" spans="1:1">
      <c r="A4620" s="4"/>
    </row>
    <row r="4621" spans="1:1">
      <c r="A4621" s="4"/>
    </row>
    <row r="4622" spans="1:1">
      <c r="A4622" s="4"/>
    </row>
    <row r="4623" spans="1:1">
      <c r="A4623" s="4"/>
    </row>
    <row r="4624" spans="1:1">
      <c r="A4624" s="4"/>
    </row>
    <row r="4625" spans="1:1">
      <c r="A4625" s="4"/>
    </row>
    <row r="4626" spans="1:1">
      <c r="A4626" s="4"/>
    </row>
    <row r="4627" spans="1:1">
      <c r="A4627" s="4"/>
    </row>
    <row r="4628" spans="1:1">
      <c r="A4628" s="4"/>
    </row>
    <row r="4629" spans="1:1">
      <c r="A4629" s="4"/>
    </row>
    <row r="4630" spans="1:1">
      <c r="A4630" s="4"/>
    </row>
    <row r="4631" spans="1:1">
      <c r="A4631" s="4"/>
    </row>
    <row r="4632" spans="1:1">
      <c r="A4632" s="4"/>
    </row>
    <row r="4633" spans="1:1">
      <c r="A4633" s="4"/>
    </row>
    <row r="4634" spans="1:1">
      <c r="A4634" s="4"/>
    </row>
    <row r="4635" spans="1:1">
      <c r="A4635" s="4"/>
    </row>
    <row r="4636" spans="1:1">
      <c r="A4636" s="4"/>
    </row>
    <row r="4637" spans="1:1">
      <c r="A4637" s="4"/>
    </row>
    <row r="4638" spans="1:1">
      <c r="A4638" s="4"/>
    </row>
    <row r="4639" spans="1:1">
      <c r="A4639" s="4"/>
    </row>
    <row r="4640" spans="1:1">
      <c r="A4640" s="4"/>
    </row>
    <row r="4641" spans="1:1">
      <c r="A4641" s="4"/>
    </row>
    <row r="4642" spans="1:1">
      <c r="A4642" s="4"/>
    </row>
    <row r="4643" spans="1:1">
      <c r="A4643" s="4"/>
    </row>
    <row r="4644" spans="1:1">
      <c r="A4644" s="4"/>
    </row>
    <row r="4645" spans="1:1">
      <c r="A4645" s="4"/>
    </row>
    <row r="4646" spans="1:1">
      <c r="A4646" s="4"/>
    </row>
    <row r="4647" spans="1:1">
      <c r="A4647" s="4"/>
    </row>
    <row r="4648" spans="1:1">
      <c r="A4648" s="4"/>
    </row>
    <row r="4649" spans="1:1">
      <c r="A4649" s="4"/>
    </row>
    <row r="4650" spans="1:1">
      <c r="A4650" s="4"/>
    </row>
    <row r="4651" spans="1:1">
      <c r="A4651" s="4"/>
    </row>
    <row r="4652" spans="1:1">
      <c r="A4652" s="4"/>
    </row>
    <row r="4653" spans="1:1">
      <c r="A4653" s="4"/>
    </row>
    <row r="4654" spans="1:1">
      <c r="A4654" s="4"/>
    </row>
    <row r="4655" spans="1:1">
      <c r="A4655" s="4"/>
    </row>
    <row r="4656" spans="1:1">
      <c r="A4656" s="4"/>
    </row>
    <row r="4657" spans="1:1">
      <c r="A4657" s="4"/>
    </row>
    <row r="4658" spans="1:1">
      <c r="A4658" s="4"/>
    </row>
    <row r="4659" spans="1:1">
      <c r="A4659" s="4"/>
    </row>
    <row r="4660" spans="1:1">
      <c r="A4660" s="4"/>
    </row>
    <row r="4661" spans="1:1">
      <c r="A4661" s="4"/>
    </row>
    <row r="4662" spans="1:1">
      <c r="A4662" s="4"/>
    </row>
    <row r="4663" spans="1:1">
      <c r="A4663" s="4"/>
    </row>
    <row r="4664" spans="1:1">
      <c r="A4664" s="4"/>
    </row>
    <row r="4665" spans="1:1">
      <c r="A4665" s="4"/>
    </row>
    <row r="4666" spans="1:1">
      <c r="A4666" s="4"/>
    </row>
    <row r="4667" spans="1:1">
      <c r="A4667" s="4"/>
    </row>
    <row r="4668" spans="1:1">
      <c r="A4668" s="4"/>
    </row>
    <row r="4669" spans="1:1">
      <c r="A4669" s="4"/>
    </row>
    <row r="4670" spans="1:1">
      <c r="A4670" s="4"/>
    </row>
    <row r="4671" spans="1:1">
      <c r="A4671" s="4"/>
    </row>
    <row r="4672" spans="1:1">
      <c r="A4672" s="4"/>
    </row>
    <row r="4673" spans="1:1">
      <c r="A4673" s="4"/>
    </row>
    <row r="4674" spans="1:1">
      <c r="A4674" s="4"/>
    </row>
    <row r="4675" spans="1:1">
      <c r="A4675" s="4"/>
    </row>
    <row r="4676" spans="1:1">
      <c r="A4676" s="4"/>
    </row>
    <row r="4677" spans="1:1">
      <c r="A4677" s="4"/>
    </row>
    <row r="4678" spans="1:1">
      <c r="A4678" s="4"/>
    </row>
    <row r="4679" spans="1:1">
      <c r="A4679" s="4"/>
    </row>
    <row r="4680" spans="1:1">
      <c r="A4680" s="4"/>
    </row>
    <row r="4681" spans="1:1">
      <c r="A4681" s="4"/>
    </row>
    <row r="4682" spans="1:1">
      <c r="A4682" s="4"/>
    </row>
    <row r="4683" spans="1:1">
      <c r="A4683" s="4"/>
    </row>
    <row r="4684" spans="1:1">
      <c r="A4684" s="4"/>
    </row>
    <row r="4685" spans="1:1">
      <c r="A4685" s="4"/>
    </row>
    <row r="4686" spans="1:1">
      <c r="A4686" s="4"/>
    </row>
    <row r="4687" spans="1:1">
      <c r="A4687" s="4"/>
    </row>
    <row r="4688" spans="1:1">
      <c r="A4688" s="4"/>
    </row>
    <row r="4689" spans="1:1">
      <c r="A4689" s="4"/>
    </row>
    <row r="4690" spans="1:1">
      <c r="A4690" s="4"/>
    </row>
    <row r="4691" spans="1:1">
      <c r="A4691" s="4"/>
    </row>
    <row r="4692" spans="1:1">
      <c r="A4692" s="4"/>
    </row>
    <row r="4693" spans="1:1">
      <c r="A4693" s="4"/>
    </row>
    <row r="4694" spans="1:1">
      <c r="A4694" s="4"/>
    </row>
    <row r="4695" spans="1:1">
      <c r="A4695" s="4"/>
    </row>
    <row r="4696" spans="1:1">
      <c r="A4696" s="4"/>
    </row>
    <row r="4697" spans="1:1">
      <c r="A4697" s="4"/>
    </row>
    <row r="4698" spans="1:1">
      <c r="A4698" s="4"/>
    </row>
    <row r="4699" spans="1:1">
      <c r="A4699" s="4"/>
    </row>
    <row r="4700" spans="1:1">
      <c r="A4700" s="4"/>
    </row>
    <row r="4701" spans="1:1">
      <c r="A4701" s="4"/>
    </row>
    <row r="4702" spans="1:1">
      <c r="A4702" s="4"/>
    </row>
    <row r="4703" spans="1:1">
      <c r="A4703" s="4"/>
    </row>
    <row r="4704" spans="1:1">
      <c r="A4704" s="4"/>
    </row>
    <row r="4705" spans="1:1">
      <c r="A4705" s="4"/>
    </row>
    <row r="4706" spans="1:1">
      <c r="A4706" s="4"/>
    </row>
    <row r="4707" spans="1:1">
      <c r="A4707" s="4"/>
    </row>
    <row r="4708" spans="1:1">
      <c r="A4708" s="4"/>
    </row>
    <row r="4709" spans="1:1">
      <c r="A4709" s="4"/>
    </row>
    <row r="4710" spans="1:1">
      <c r="A4710" s="4"/>
    </row>
    <row r="4711" spans="1:1">
      <c r="A4711" s="4"/>
    </row>
    <row r="4712" spans="1:1">
      <c r="A4712" s="4"/>
    </row>
    <row r="4713" spans="1:1">
      <c r="A4713" s="4"/>
    </row>
    <row r="4714" spans="1:1">
      <c r="A4714" s="4"/>
    </row>
    <row r="4715" spans="1:1">
      <c r="A4715" s="4"/>
    </row>
    <row r="4716" spans="1:1">
      <c r="A4716" s="4"/>
    </row>
    <row r="4717" spans="1:1">
      <c r="A4717" s="4"/>
    </row>
    <row r="4718" spans="1:1">
      <c r="A4718" s="4"/>
    </row>
    <row r="4719" spans="1:1">
      <c r="A4719" s="4"/>
    </row>
    <row r="4720" spans="1:1">
      <c r="A4720" s="4"/>
    </row>
    <row r="4721" spans="1:1">
      <c r="A4721" s="4"/>
    </row>
    <row r="4722" spans="1:1">
      <c r="A4722" s="4"/>
    </row>
    <row r="4723" spans="1:1">
      <c r="A4723" s="4"/>
    </row>
    <row r="4724" spans="1:1">
      <c r="A4724" s="4"/>
    </row>
    <row r="4725" spans="1:1">
      <c r="A4725" s="4"/>
    </row>
    <row r="4726" spans="1:1">
      <c r="A4726" s="4"/>
    </row>
    <row r="4727" spans="1:1">
      <c r="A4727" s="4"/>
    </row>
    <row r="4728" spans="1:1">
      <c r="A4728" s="4"/>
    </row>
    <row r="4729" spans="1:1">
      <c r="A4729" s="4"/>
    </row>
    <row r="4730" spans="1:1">
      <c r="A4730" s="4"/>
    </row>
    <row r="4731" spans="1:1">
      <c r="A4731" s="4"/>
    </row>
    <row r="4732" spans="1:1">
      <c r="A4732" s="4"/>
    </row>
    <row r="4733" spans="1:1">
      <c r="A4733" s="4"/>
    </row>
    <row r="4734" spans="1:1">
      <c r="A4734" s="4"/>
    </row>
    <row r="4735" spans="1:1">
      <c r="A4735" s="4"/>
    </row>
    <row r="4736" spans="1:1">
      <c r="A4736" s="4"/>
    </row>
    <row r="4737" spans="1:1">
      <c r="A4737" s="4"/>
    </row>
    <row r="4738" spans="1:1">
      <c r="A4738" s="4"/>
    </row>
    <row r="4739" spans="1:1">
      <c r="A4739" s="4"/>
    </row>
    <row r="4740" spans="1:1">
      <c r="A4740" s="4"/>
    </row>
    <row r="4741" spans="1:1">
      <c r="A4741" s="4"/>
    </row>
    <row r="4742" spans="1:1">
      <c r="A4742" s="4"/>
    </row>
    <row r="4743" spans="1:1">
      <c r="A4743" s="4"/>
    </row>
    <row r="4744" spans="1:1">
      <c r="A4744" s="4"/>
    </row>
    <row r="4745" spans="1:1">
      <c r="A4745" s="4"/>
    </row>
    <row r="4746" spans="1:1">
      <c r="A4746" s="4"/>
    </row>
    <row r="4747" spans="1:1">
      <c r="A4747" s="4"/>
    </row>
    <row r="4748" spans="1:1">
      <c r="A4748" s="4"/>
    </row>
    <row r="4749" spans="1:1">
      <c r="A4749" s="4"/>
    </row>
    <row r="4750" spans="1:1">
      <c r="A4750" s="4"/>
    </row>
    <row r="4751" spans="1:1">
      <c r="A4751" s="4"/>
    </row>
    <row r="4752" spans="1:1">
      <c r="A4752" s="4"/>
    </row>
    <row r="4753" spans="1:1">
      <c r="A4753" s="4"/>
    </row>
    <row r="4754" spans="1:1">
      <c r="A4754" s="4"/>
    </row>
    <row r="4755" spans="1:1">
      <c r="A4755" s="4"/>
    </row>
    <row r="4756" spans="1:1">
      <c r="A4756" s="4"/>
    </row>
    <row r="4757" spans="1:1">
      <c r="A4757" s="4"/>
    </row>
    <row r="4758" spans="1:1">
      <c r="A4758" s="4"/>
    </row>
    <row r="4759" spans="1:1">
      <c r="A4759" s="4"/>
    </row>
    <row r="4760" spans="1:1">
      <c r="A4760" s="4"/>
    </row>
    <row r="4761" spans="1:1">
      <c r="A4761" s="4"/>
    </row>
    <row r="4762" spans="1:1">
      <c r="A4762" s="4"/>
    </row>
    <row r="4763" spans="1:1">
      <c r="A4763" s="4"/>
    </row>
    <row r="4764" spans="1:1">
      <c r="A4764" s="4"/>
    </row>
    <row r="4765" spans="1:1">
      <c r="A4765" s="4"/>
    </row>
    <row r="4766" spans="1:1">
      <c r="A4766" s="4"/>
    </row>
    <row r="4767" spans="1:1">
      <c r="A4767" s="4"/>
    </row>
    <row r="4768" spans="1:1">
      <c r="A4768" s="4"/>
    </row>
    <row r="4769" spans="1:1">
      <c r="A4769" s="4"/>
    </row>
    <row r="4770" spans="1:1">
      <c r="A4770" s="4"/>
    </row>
    <row r="4771" spans="1:1">
      <c r="A4771" s="4"/>
    </row>
    <row r="4772" spans="1:1">
      <c r="A4772" s="4"/>
    </row>
    <row r="4773" spans="1:1">
      <c r="A4773" s="4"/>
    </row>
    <row r="4774" spans="1:1">
      <c r="A4774" s="4"/>
    </row>
    <row r="4775" spans="1:1">
      <c r="A4775" s="4"/>
    </row>
    <row r="4776" spans="1:1">
      <c r="A4776" s="4"/>
    </row>
    <row r="4777" spans="1:1">
      <c r="A4777" s="4"/>
    </row>
    <row r="4778" spans="1:1">
      <c r="A4778" s="4"/>
    </row>
    <row r="4779" spans="1:1">
      <c r="A4779" s="4"/>
    </row>
    <row r="4780" spans="1:1">
      <c r="A4780" s="4"/>
    </row>
    <row r="4781" spans="1:1">
      <c r="A4781" s="4"/>
    </row>
    <row r="4782" spans="1:1">
      <c r="A4782" s="4"/>
    </row>
    <row r="4783" spans="1:1">
      <c r="A4783" s="4"/>
    </row>
    <row r="4784" spans="1:1">
      <c r="A4784" s="4"/>
    </row>
    <row r="4785" spans="1:1">
      <c r="A4785" s="4"/>
    </row>
    <row r="4786" spans="1:1">
      <c r="A4786" s="4"/>
    </row>
    <row r="4787" spans="1:1">
      <c r="A4787" s="4"/>
    </row>
    <row r="4788" spans="1:1">
      <c r="A4788" s="4"/>
    </row>
    <row r="4789" spans="1:1">
      <c r="A4789" s="4"/>
    </row>
    <row r="4790" spans="1:1">
      <c r="A4790" s="4"/>
    </row>
    <row r="4791" spans="1:1">
      <c r="A4791" s="4"/>
    </row>
    <row r="4792" spans="1:1">
      <c r="A4792" s="4"/>
    </row>
    <row r="4793" spans="1:1">
      <c r="A4793" s="4"/>
    </row>
    <row r="4794" spans="1:1">
      <c r="A4794" s="4"/>
    </row>
    <row r="4795" spans="1:1">
      <c r="A4795" s="4"/>
    </row>
    <row r="4796" spans="1:1">
      <c r="A4796" s="4"/>
    </row>
    <row r="4797" spans="1:1">
      <c r="A4797" s="4"/>
    </row>
    <row r="4798" spans="1:1">
      <c r="A4798" s="4"/>
    </row>
    <row r="4799" spans="1:1">
      <c r="A4799" s="4"/>
    </row>
    <row r="4800" spans="1:1">
      <c r="A4800" s="4"/>
    </row>
    <row r="4801" spans="1:1">
      <c r="A4801" s="4"/>
    </row>
    <row r="4802" spans="1:1">
      <c r="A4802" s="4"/>
    </row>
    <row r="4803" spans="1:1">
      <c r="A4803" s="4"/>
    </row>
    <row r="4804" spans="1:1">
      <c r="A4804" s="4"/>
    </row>
    <row r="4805" spans="1:1">
      <c r="A4805" s="4"/>
    </row>
    <row r="4806" spans="1:1">
      <c r="A4806" s="4"/>
    </row>
    <row r="4807" spans="1:1">
      <c r="A4807" s="4"/>
    </row>
    <row r="4808" spans="1:1">
      <c r="A4808" s="4"/>
    </row>
    <row r="4809" spans="1:1">
      <c r="A4809" s="4"/>
    </row>
    <row r="4810" spans="1:1">
      <c r="A4810" s="4"/>
    </row>
    <row r="4811" spans="1:1">
      <c r="A4811" s="4"/>
    </row>
    <row r="4812" spans="1:1">
      <c r="A4812" s="4"/>
    </row>
    <row r="4813" spans="1:1">
      <c r="A4813" s="4"/>
    </row>
    <row r="4814" spans="1:1">
      <c r="A4814" s="4"/>
    </row>
    <row r="4815" spans="1:1">
      <c r="A4815" s="4"/>
    </row>
    <row r="4816" spans="1:1">
      <c r="A4816" s="4"/>
    </row>
    <row r="4817" spans="1:1">
      <c r="A4817" s="4"/>
    </row>
    <row r="4818" spans="1:1">
      <c r="A4818" s="4"/>
    </row>
    <row r="4819" spans="1:1">
      <c r="A4819" s="4"/>
    </row>
    <row r="4820" spans="1:1">
      <c r="A4820" s="4"/>
    </row>
    <row r="4821" spans="1:1">
      <c r="A4821" s="4"/>
    </row>
    <row r="4822" spans="1:1">
      <c r="A4822" s="4"/>
    </row>
    <row r="4823" spans="1:1">
      <c r="A4823" s="4"/>
    </row>
    <row r="4824" spans="1:1">
      <c r="A4824" s="4"/>
    </row>
    <row r="4825" spans="1:1">
      <c r="A4825" s="4"/>
    </row>
    <row r="4826" spans="1:1">
      <c r="A4826" s="4"/>
    </row>
    <row r="4827" spans="1:1">
      <c r="A4827" s="4"/>
    </row>
    <row r="4828" spans="1:1">
      <c r="A4828" s="4"/>
    </row>
    <row r="4829" spans="1:1">
      <c r="A4829" s="4"/>
    </row>
    <row r="4830" spans="1:1">
      <c r="A4830" s="4"/>
    </row>
    <row r="4831" spans="1:1">
      <c r="A4831" s="4"/>
    </row>
    <row r="4832" spans="1:1">
      <c r="A4832" s="4"/>
    </row>
    <row r="4833" spans="1:1">
      <c r="A4833" s="4"/>
    </row>
    <row r="4834" spans="1:1">
      <c r="A4834" s="4"/>
    </row>
    <row r="4835" spans="1:1">
      <c r="A4835" s="4"/>
    </row>
    <row r="4836" spans="1:1">
      <c r="A4836" s="4"/>
    </row>
    <row r="4837" spans="1:1">
      <c r="A4837" s="4"/>
    </row>
    <row r="4838" spans="1:1">
      <c r="A4838" s="4"/>
    </row>
    <row r="4839" spans="1:1">
      <c r="A4839" s="4"/>
    </row>
    <row r="4840" spans="1:1">
      <c r="A4840" s="4"/>
    </row>
    <row r="4841" spans="1:1">
      <c r="A4841" s="4"/>
    </row>
    <row r="4842" spans="1:1">
      <c r="A4842" s="4"/>
    </row>
    <row r="4843" spans="1:1">
      <c r="A4843" s="4"/>
    </row>
    <row r="4844" spans="1:1">
      <c r="A4844" s="4"/>
    </row>
    <row r="4845" spans="1:1">
      <c r="A4845" s="4"/>
    </row>
    <row r="4846" spans="1:1">
      <c r="A4846" s="4"/>
    </row>
    <row r="4847" spans="1:1">
      <c r="A4847" s="4"/>
    </row>
    <row r="4848" spans="1:1">
      <c r="A4848" s="4"/>
    </row>
    <row r="4849" spans="1:1">
      <c r="A4849" s="4"/>
    </row>
    <row r="4850" spans="1:1">
      <c r="A4850" s="4"/>
    </row>
    <row r="4851" spans="1:1">
      <c r="A4851" s="4"/>
    </row>
    <row r="4852" spans="1:1">
      <c r="A4852" s="4"/>
    </row>
    <row r="4853" spans="1:1">
      <c r="A4853" s="4"/>
    </row>
    <row r="4854" spans="1:1">
      <c r="A4854" s="4"/>
    </row>
    <row r="4855" spans="1:1">
      <c r="A4855" s="4"/>
    </row>
    <row r="4856" spans="1:1">
      <c r="A4856" s="4"/>
    </row>
    <row r="4857" spans="1:1">
      <c r="A4857" s="4"/>
    </row>
    <row r="4858" spans="1:1">
      <c r="A4858" s="4"/>
    </row>
    <row r="4859" spans="1:1">
      <c r="A4859" s="4"/>
    </row>
    <row r="4860" spans="1:1">
      <c r="A4860" s="4"/>
    </row>
    <row r="4861" spans="1:1">
      <c r="A4861" s="4"/>
    </row>
    <row r="4862" spans="1:1">
      <c r="A4862" s="4"/>
    </row>
    <row r="4863" spans="1:1">
      <c r="A4863" s="4"/>
    </row>
    <row r="4864" spans="1:1">
      <c r="A4864" s="4"/>
    </row>
    <row r="4865" spans="1:1">
      <c r="A4865" s="4"/>
    </row>
    <row r="4866" spans="1:1">
      <c r="A4866" s="4"/>
    </row>
    <row r="4867" spans="1:1">
      <c r="A4867" s="4"/>
    </row>
    <row r="4868" spans="1:1">
      <c r="A4868" s="4"/>
    </row>
    <row r="4869" spans="1:1">
      <c r="A4869" s="4"/>
    </row>
    <row r="4870" spans="1:1">
      <c r="A4870" s="4"/>
    </row>
    <row r="4871" spans="1:1">
      <c r="A4871" s="4"/>
    </row>
    <row r="4872" spans="1:1">
      <c r="A4872" s="4"/>
    </row>
    <row r="4873" spans="1:1">
      <c r="A4873" s="4"/>
    </row>
    <row r="4874" spans="1:1">
      <c r="A4874" s="4"/>
    </row>
    <row r="4875" spans="1:1">
      <c r="A4875" s="4"/>
    </row>
    <row r="4876" spans="1:1">
      <c r="A4876" s="4"/>
    </row>
    <row r="4877" spans="1:1">
      <c r="A4877" s="4"/>
    </row>
    <row r="4878" spans="1:1">
      <c r="A4878" s="4"/>
    </row>
    <row r="4879" spans="1:1">
      <c r="A4879" s="4"/>
    </row>
    <row r="4880" spans="1:1">
      <c r="A4880" s="4"/>
    </row>
    <row r="4881" spans="1:1">
      <c r="A4881" s="4"/>
    </row>
    <row r="4882" spans="1:1">
      <c r="A4882" s="4"/>
    </row>
    <row r="4883" spans="1:1">
      <c r="A4883" s="4"/>
    </row>
    <row r="4884" spans="1:1">
      <c r="A4884" s="4"/>
    </row>
    <row r="4885" spans="1:1">
      <c r="A4885" s="4"/>
    </row>
    <row r="4886" spans="1:1">
      <c r="A4886" s="4"/>
    </row>
    <row r="4887" spans="1:1">
      <c r="A4887" s="4"/>
    </row>
    <row r="4888" spans="1:1">
      <c r="A4888" s="4"/>
    </row>
    <row r="4889" spans="1:1">
      <c r="A4889" s="4"/>
    </row>
    <row r="4890" spans="1:1">
      <c r="A4890" s="4"/>
    </row>
    <row r="4891" spans="1:1">
      <c r="A4891" s="4"/>
    </row>
    <row r="4892" spans="1:1">
      <c r="A4892" s="4"/>
    </row>
    <row r="4893" spans="1:1">
      <c r="A4893" s="4"/>
    </row>
    <row r="4894" spans="1:1">
      <c r="A4894" s="4"/>
    </row>
    <row r="4895" spans="1:1">
      <c r="A4895" s="4"/>
    </row>
    <row r="4896" spans="1:1">
      <c r="A4896" s="4"/>
    </row>
    <row r="4897" spans="1:1">
      <c r="A4897" s="4"/>
    </row>
    <row r="4898" spans="1:1">
      <c r="A4898" s="4"/>
    </row>
    <row r="4899" spans="1:1">
      <c r="A4899" s="4"/>
    </row>
    <row r="4900" spans="1:1">
      <c r="A4900" s="4"/>
    </row>
    <row r="4901" spans="1:1">
      <c r="A4901" s="4"/>
    </row>
    <row r="4902" spans="1:1">
      <c r="A4902" s="4"/>
    </row>
    <row r="4903" spans="1:1">
      <c r="A4903" s="4"/>
    </row>
    <row r="4904" spans="1:1">
      <c r="A4904" s="4"/>
    </row>
    <row r="4905" spans="1:1">
      <c r="A4905" s="4"/>
    </row>
    <row r="4906" spans="1:1">
      <c r="A4906" s="4"/>
    </row>
    <row r="4907" spans="1:1">
      <c r="A4907" s="4"/>
    </row>
    <row r="4908" spans="1:1">
      <c r="A4908" s="4"/>
    </row>
    <row r="4909" spans="1:1">
      <c r="A4909" s="4"/>
    </row>
    <row r="4910" spans="1:1">
      <c r="A4910" s="4"/>
    </row>
    <row r="4911" spans="1:1">
      <c r="A4911" s="4"/>
    </row>
    <row r="4912" spans="1:1">
      <c r="A4912" s="4"/>
    </row>
    <row r="4913" spans="1:1">
      <c r="A4913" s="4"/>
    </row>
    <row r="4914" spans="1:1">
      <c r="A4914" s="4"/>
    </row>
    <row r="4915" spans="1:1">
      <c r="A4915" s="4"/>
    </row>
    <row r="4916" spans="1:1">
      <c r="A4916" s="4"/>
    </row>
    <row r="4917" spans="1:1">
      <c r="A4917" s="4"/>
    </row>
    <row r="4918" spans="1:1">
      <c r="A4918" s="4"/>
    </row>
    <row r="4919" spans="1:1">
      <c r="A4919" s="4"/>
    </row>
    <row r="4920" spans="1:1">
      <c r="A4920" s="4"/>
    </row>
    <row r="4921" spans="1:1">
      <c r="A4921" s="4"/>
    </row>
    <row r="4922" spans="1:1">
      <c r="A4922" s="4"/>
    </row>
    <row r="4923" spans="1:1">
      <c r="A4923" s="4"/>
    </row>
    <row r="4924" spans="1:1">
      <c r="A4924" s="4"/>
    </row>
    <row r="4925" spans="1:1">
      <c r="A4925" s="4"/>
    </row>
    <row r="4926" spans="1:1">
      <c r="A4926" s="4"/>
    </row>
    <row r="4927" spans="1:1">
      <c r="A4927" s="4"/>
    </row>
    <row r="4928" spans="1:1">
      <c r="A4928" s="4"/>
    </row>
    <row r="4929" spans="1:1">
      <c r="A4929" s="4"/>
    </row>
    <row r="4930" spans="1:1">
      <c r="A4930" s="4"/>
    </row>
    <row r="4931" spans="1:1">
      <c r="A4931" s="4"/>
    </row>
    <row r="4932" spans="1:1">
      <c r="A4932" s="4"/>
    </row>
    <row r="4933" spans="1:1">
      <c r="A4933" s="4"/>
    </row>
    <row r="4934" spans="1:1">
      <c r="A4934" s="4"/>
    </row>
    <row r="4935" spans="1:1">
      <c r="A4935" s="4"/>
    </row>
    <row r="4936" spans="1:1">
      <c r="A4936" s="4"/>
    </row>
    <row r="4937" spans="1:1">
      <c r="A4937" s="4"/>
    </row>
    <row r="4938" spans="1:1">
      <c r="A4938" s="4"/>
    </row>
    <row r="4939" spans="1:1">
      <c r="A4939" s="4"/>
    </row>
    <row r="4940" spans="1:1">
      <c r="A4940" s="4"/>
    </row>
    <row r="4941" spans="1:1">
      <c r="A4941" s="4"/>
    </row>
    <row r="4942" spans="1:1">
      <c r="A4942" s="4"/>
    </row>
    <row r="4943" spans="1:1">
      <c r="A4943" s="4"/>
    </row>
    <row r="4944" spans="1:1">
      <c r="A4944" s="4"/>
    </row>
    <row r="4945" spans="1:1">
      <c r="A4945" s="4"/>
    </row>
    <row r="4946" spans="1:1">
      <c r="A4946" s="4"/>
    </row>
    <row r="4947" spans="1:1">
      <c r="A4947" s="4"/>
    </row>
    <row r="4948" spans="1:1">
      <c r="A4948" s="4"/>
    </row>
    <row r="4949" spans="1:1">
      <c r="A4949" s="4"/>
    </row>
    <row r="4950" spans="1:1">
      <c r="A4950" s="4"/>
    </row>
    <row r="4951" spans="1:1">
      <c r="A4951" s="4"/>
    </row>
    <row r="4952" spans="1:1">
      <c r="A4952" s="4"/>
    </row>
    <row r="4953" spans="1:1">
      <c r="A4953" s="4"/>
    </row>
    <row r="4954" spans="1:1">
      <c r="A4954" s="4"/>
    </row>
    <row r="4955" spans="1:1">
      <c r="A4955" s="4"/>
    </row>
    <row r="4956" spans="1:1">
      <c r="A4956" s="4"/>
    </row>
    <row r="4957" spans="1:1">
      <c r="A4957" s="4"/>
    </row>
    <row r="4958" spans="1:1">
      <c r="A4958" s="4"/>
    </row>
    <row r="4959" spans="1:1">
      <c r="A4959" s="4"/>
    </row>
    <row r="4960" spans="1:1">
      <c r="A4960" s="4"/>
    </row>
    <row r="4961" spans="1:1">
      <c r="A4961" s="4"/>
    </row>
    <row r="4962" spans="1:1">
      <c r="A4962" s="4"/>
    </row>
    <row r="4963" spans="1:1">
      <c r="A4963" s="4"/>
    </row>
    <row r="4964" spans="1:1">
      <c r="A4964" s="4"/>
    </row>
    <row r="4965" spans="1:1">
      <c r="A4965" s="4"/>
    </row>
    <row r="4966" spans="1:1">
      <c r="A4966" s="4"/>
    </row>
    <row r="4967" spans="1:1">
      <c r="A4967" s="4"/>
    </row>
    <row r="4968" spans="1:1">
      <c r="A4968" s="4"/>
    </row>
    <row r="4969" spans="1:1">
      <c r="A4969" s="4"/>
    </row>
    <row r="4970" spans="1:1">
      <c r="A4970" s="4"/>
    </row>
    <row r="4971" spans="1:1">
      <c r="A4971" s="4"/>
    </row>
    <row r="4972" spans="1:1">
      <c r="A4972" s="4"/>
    </row>
    <row r="4973" spans="1:1">
      <c r="A4973" s="4"/>
    </row>
    <row r="4974" spans="1:1">
      <c r="A4974" s="4"/>
    </row>
    <row r="4975" spans="1:1">
      <c r="A4975" s="4"/>
    </row>
    <row r="4976" spans="1:1">
      <c r="A4976" s="4"/>
    </row>
    <row r="4977" spans="1:1">
      <c r="A4977" s="4"/>
    </row>
    <row r="4978" spans="1:1">
      <c r="A4978" s="4"/>
    </row>
    <row r="4979" spans="1:1">
      <c r="A4979" s="4"/>
    </row>
    <row r="4980" spans="1:1">
      <c r="A4980" s="4"/>
    </row>
    <row r="4981" spans="1:1">
      <c r="A4981" s="4"/>
    </row>
    <row r="4982" spans="1:1">
      <c r="A4982" s="4"/>
    </row>
    <row r="4983" spans="1:1">
      <c r="A4983" s="4"/>
    </row>
    <row r="4984" spans="1:1">
      <c r="A4984" s="4"/>
    </row>
    <row r="4985" spans="1:1">
      <c r="A4985" s="4"/>
    </row>
    <row r="4986" spans="1:1">
      <c r="A4986" s="4"/>
    </row>
    <row r="4987" spans="1:1">
      <c r="A4987" s="4"/>
    </row>
    <row r="4988" spans="1:1">
      <c r="A4988" s="4"/>
    </row>
    <row r="4989" spans="1:1">
      <c r="A4989" s="4"/>
    </row>
    <row r="4990" spans="1:1">
      <c r="A4990" s="4"/>
    </row>
    <row r="4991" spans="1:1">
      <c r="A4991" s="4"/>
    </row>
    <row r="4992" spans="1:1">
      <c r="A4992" s="4"/>
    </row>
    <row r="4993" spans="1:1">
      <c r="A4993" s="4"/>
    </row>
    <row r="4994" spans="1:1">
      <c r="A4994" s="4"/>
    </row>
    <row r="4995" spans="1:1">
      <c r="A4995" s="4"/>
    </row>
    <row r="4996" spans="1:1">
      <c r="A4996" s="4"/>
    </row>
    <row r="4997" spans="1:1">
      <c r="A4997" s="4"/>
    </row>
    <row r="4998" spans="1:1">
      <c r="A4998" s="4"/>
    </row>
    <row r="4999" spans="1:1">
      <c r="A4999" s="4"/>
    </row>
    <row r="5000" spans="1:1">
      <c r="A5000" s="4"/>
    </row>
    <row r="5001" spans="1:1">
      <c r="A5001" s="4"/>
    </row>
    <row r="5002" spans="1:1">
      <c r="A5002" s="4"/>
    </row>
    <row r="5003" spans="1:1">
      <c r="A5003" s="4"/>
    </row>
    <row r="5004" spans="1:1">
      <c r="A5004" s="4"/>
    </row>
    <row r="5005" spans="1:1">
      <c r="A5005" s="4"/>
    </row>
    <row r="5006" spans="1:1">
      <c r="A5006" s="4"/>
    </row>
    <row r="5007" spans="1:1">
      <c r="A5007" s="4"/>
    </row>
    <row r="5008" spans="1:1">
      <c r="A5008" s="4"/>
    </row>
    <row r="5009" spans="1:1">
      <c r="A5009" s="4"/>
    </row>
    <row r="5010" spans="1:1">
      <c r="A5010" s="4"/>
    </row>
    <row r="5011" spans="1:1">
      <c r="A5011" s="4"/>
    </row>
    <row r="5012" spans="1:1">
      <c r="A5012" s="4"/>
    </row>
    <row r="5013" spans="1:1">
      <c r="A5013" s="4"/>
    </row>
    <row r="5014" spans="1:1">
      <c r="A5014" s="4"/>
    </row>
    <row r="5015" spans="1:1">
      <c r="A5015" s="4"/>
    </row>
    <row r="5016" spans="1:1">
      <c r="A5016" s="4"/>
    </row>
    <row r="5017" spans="1:1">
      <c r="A5017" s="4"/>
    </row>
    <row r="5018" spans="1:1">
      <c r="A5018" s="4"/>
    </row>
    <row r="5019" spans="1:1">
      <c r="A5019" s="4"/>
    </row>
    <row r="5020" spans="1:1">
      <c r="A5020" s="4"/>
    </row>
    <row r="5021" spans="1:1">
      <c r="A5021" s="4"/>
    </row>
    <row r="5022" spans="1:1">
      <c r="A5022" s="4"/>
    </row>
    <row r="5023" spans="1:1">
      <c r="A5023" s="4"/>
    </row>
    <row r="5024" spans="1:1">
      <c r="A5024" s="4"/>
    </row>
    <row r="5025" spans="1:1">
      <c r="A5025" s="4"/>
    </row>
    <row r="5026" spans="1:1">
      <c r="A5026" s="4"/>
    </row>
    <row r="5027" spans="1:1">
      <c r="A5027" s="4"/>
    </row>
    <row r="5028" spans="1:1">
      <c r="A5028" s="4"/>
    </row>
    <row r="5029" spans="1:1">
      <c r="A5029" s="4"/>
    </row>
    <row r="5030" spans="1:1">
      <c r="A5030" s="4"/>
    </row>
    <row r="5031" spans="1:1">
      <c r="A5031" s="4"/>
    </row>
    <row r="5032" spans="1:1">
      <c r="A5032" s="4"/>
    </row>
    <row r="5033" spans="1:1">
      <c r="A5033" s="4"/>
    </row>
    <row r="5034" spans="1:1">
      <c r="A5034" s="4"/>
    </row>
    <row r="5035" spans="1:1">
      <c r="A5035" s="4"/>
    </row>
    <row r="5036" spans="1:1">
      <c r="A5036" s="4"/>
    </row>
    <row r="5037" spans="1:1">
      <c r="A5037" s="4"/>
    </row>
    <row r="5038" spans="1:1">
      <c r="A5038" s="4"/>
    </row>
    <row r="5039" spans="1:1">
      <c r="A5039" s="4"/>
    </row>
    <row r="5040" spans="1:1">
      <c r="A5040" s="4"/>
    </row>
    <row r="5041" spans="1:1">
      <c r="A5041" s="4"/>
    </row>
    <row r="5042" spans="1:1">
      <c r="A5042" s="4"/>
    </row>
    <row r="5043" spans="1:1">
      <c r="A5043" s="4"/>
    </row>
    <row r="5044" spans="1:1">
      <c r="A5044" s="4"/>
    </row>
    <row r="5045" spans="1:1">
      <c r="A5045" s="4"/>
    </row>
    <row r="5046" spans="1:1">
      <c r="A5046" s="4"/>
    </row>
    <row r="5047" spans="1:1">
      <c r="A5047" s="4"/>
    </row>
    <row r="5048" spans="1:1">
      <c r="A5048" s="4"/>
    </row>
    <row r="5049" spans="1:1">
      <c r="A5049" s="4"/>
    </row>
    <row r="5050" spans="1:1">
      <c r="A5050" s="4"/>
    </row>
    <row r="5051" spans="1:1">
      <c r="A5051" s="4"/>
    </row>
    <row r="5052" spans="1:1">
      <c r="A5052" s="4"/>
    </row>
    <row r="5053" spans="1:1">
      <c r="A5053" s="4"/>
    </row>
    <row r="5054" spans="1:1">
      <c r="A5054" s="4"/>
    </row>
    <row r="5055" spans="1:1">
      <c r="A5055" s="4"/>
    </row>
    <row r="5056" spans="1:1">
      <c r="A5056" s="4"/>
    </row>
    <row r="5057" spans="1:1">
      <c r="A5057" s="4"/>
    </row>
    <row r="5058" spans="1:1">
      <c r="A5058" s="4"/>
    </row>
    <row r="5059" spans="1:1">
      <c r="A5059" s="4"/>
    </row>
    <row r="5060" spans="1:1">
      <c r="A5060" s="4"/>
    </row>
    <row r="5061" spans="1:1">
      <c r="A5061" s="4"/>
    </row>
    <row r="5062" spans="1:1">
      <c r="A5062" s="4"/>
    </row>
    <row r="5063" spans="1:1">
      <c r="A5063" s="4"/>
    </row>
    <row r="5064" spans="1:1">
      <c r="A5064" s="4"/>
    </row>
    <row r="5065" spans="1:1">
      <c r="A5065" s="4"/>
    </row>
    <row r="5066" spans="1:1">
      <c r="A5066" s="4"/>
    </row>
    <row r="5067" spans="1:1">
      <c r="A5067" s="4"/>
    </row>
    <row r="5068" spans="1:1">
      <c r="A5068" s="4"/>
    </row>
    <row r="5069" spans="1:1">
      <c r="A5069" s="4"/>
    </row>
    <row r="5070" spans="1:1">
      <c r="A5070" s="4"/>
    </row>
    <row r="5071" spans="1:1">
      <c r="A5071" s="4"/>
    </row>
    <row r="5072" spans="1:1">
      <c r="A5072" s="4"/>
    </row>
    <row r="5073" spans="1:1">
      <c r="A5073" s="4"/>
    </row>
    <row r="5074" spans="1:1">
      <c r="A5074" s="4"/>
    </row>
    <row r="5075" spans="1:1">
      <c r="A5075" s="4"/>
    </row>
    <row r="5076" spans="1:1">
      <c r="A5076" s="4"/>
    </row>
    <row r="5077" spans="1:1">
      <c r="A5077" s="4"/>
    </row>
    <row r="5078" spans="1:1">
      <c r="A5078" s="4"/>
    </row>
    <row r="5079" spans="1:1">
      <c r="A5079" s="4"/>
    </row>
    <row r="5080" spans="1:1">
      <c r="A5080" s="4"/>
    </row>
    <row r="5081" spans="1:1">
      <c r="A5081" s="4"/>
    </row>
    <row r="5082" spans="1:1">
      <c r="A5082" s="4"/>
    </row>
    <row r="5083" spans="1:1">
      <c r="A5083" s="4"/>
    </row>
    <row r="5084" spans="1:1">
      <c r="A5084" s="4"/>
    </row>
    <row r="5085" spans="1:1">
      <c r="A5085" s="4"/>
    </row>
    <row r="5086" spans="1:1">
      <c r="A5086" s="4"/>
    </row>
    <row r="5087" spans="1:1">
      <c r="A5087" s="4"/>
    </row>
    <row r="5088" spans="1:1">
      <c r="A5088" s="4"/>
    </row>
    <row r="5089" spans="1:1">
      <c r="A5089" s="4"/>
    </row>
    <row r="5090" spans="1:1">
      <c r="A5090" s="4"/>
    </row>
    <row r="5091" spans="1:1">
      <c r="A5091" s="4"/>
    </row>
    <row r="5092" spans="1:1">
      <c r="A5092" s="4"/>
    </row>
    <row r="5093" spans="1:1">
      <c r="A5093" s="4"/>
    </row>
    <row r="5094" spans="1:1">
      <c r="A5094" s="4"/>
    </row>
    <row r="5095" spans="1:1">
      <c r="A5095" s="4"/>
    </row>
    <row r="5096" spans="1:1">
      <c r="A5096" s="4"/>
    </row>
    <row r="5097" spans="1:1">
      <c r="A5097" s="4"/>
    </row>
    <row r="5098" spans="1:1">
      <c r="A5098" s="4"/>
    </row>
    <row r="5099" spans="1:1">
      <c r="A5099" s="4"/>
    </row>
    <row r="5100" spans="1:1">
      <c r="A5100" s="4"/>
    </row>
    <row r="5101" spans="1:1">
      <c r="A5101" s="4"/>
    </row>
    <row r="5102" spans="1:1">
      <c r="A5102" s="4"/>
    </row>
    <row r="5103" spans="1:1">
      <c r="A5103" s="4"/>
    </row>
    <row r="5104" spans="1:1">
      <c r="A5104" s="4"/>
    </row>
    <row r="5105" spans="1:1">
      <c r="A5105" s="4"/>
    </row>
    <row r="5106" spans="1:1">
      <c r="A5106" s="4"/>
    </row>
    <row r="5107" spans="1:1">
      <c r="A5107" s="4"/>
    </row>
    <row r="5108" spans="1:1">
      <c r="A5108" s="4"/>
    </row>
    <row r="5109" spans="1:1">
      <c r="A5109" s="4"/>
    </row>
    <row r="5110" spans="1:1">
      <c r="A5110" s="4"/>
    </row>
    <row r="5111" spans="1:1">
      <c r="A5111" s="4"/>
    </row>
    <row r="5112" spans="1:1">
      <c r="A5112" s="4"/>
    </row>
    <row r="5113" spans="1:1">
      <c r="A5113" s="4"/>
    </row>
    <row r="5114" spans="1:1">
      <c r="A5114" s="4"/>
    </row>
    <row r="5115" spans="1:1">
      <c r="A5115" s="4"/>
    </row>
    <row r="5116" spans="1:1">
      <c r="A5116" s="4"/>
    </row>
    <row r="5117" spans="1:1">
      <c r="A5117" s="4"/>
    </row>
    <row r="5118" spans="1:1">
      <c r="A5118" s="4"/>
    </row>
    <row r="5119" spans="1:1">
      <c r="A5119" s="4"/>
    </row>
    <row r="5120" spans="1:1">
      <c r="A5120" s="4"/>
    </row>
    <row r="5121" spans="1:1">
      <c r="A5121" s="4"/>
    </row>
    <row r="5122" spans="1:1">
      <c r="A5122" s="4"/>
    </row>
    <row r="5123" spans="1:1">
      <c r="A5123" s="4"/>
    </row>
    <row r="5124" spans="1:1">
      <c r="A5124" s="4"/>
    </row>
    <row r="5125" spans="1:1">
      <c r="A5125" s="4"/>
    </row>
    <row r="5126" spans="1:1">
      <c r="A5126" s="4"/>
    </row>
    <row r="5127" spans="1:1">
      <c r="A5127" s="4"/>
    </row>
    <row r="5128" spans="1:1">
      <c r="A5128" s="4"/>
    </row>
    <row r="5129" spans="1:1">
      <c r="A5129" s="4"/>
    </row>
    <row r="5130" spans="1:1">
      <c r="A5130" s="4"/>
    </row>
    <row r="5131" spans="1:1">
      <c r="A5131" s="4"/>
    </row>
    <row r="5132" spans="1:1">
      <c r="A5132" s="4"/>
    </row>
    <row r="5133" spans="1:1">
      <c r="A5133" s="4"/>
    </row>
    <row r="5134" spans="1:1">
      <c r="A5134" s="4"/>
    </row>
    <row r="5135" spans="1:1">
      <c r="A5135" s="4"/>
    </row>
    <row r="5136" spans="1:1">
      <c r="A5136" s="4"/>
    </row>
    <row r="5137" spans="1:1">
      <c r="A5137" s="4"/>
    </row>
    <row r="5138" spans="1:1">
      <c r="A5138" s="4"/>
    </row>
    <row r="5139" spans="1:1">
      <c r="A5139" s="4"/>
    </row>
    <row r="5140" spans="1:1">
      <c r="A5140" s="4"/>
    </row>
    <row r="5141" spans="1:1">
      <c r="A5141" s="4"/>
    </row>
    <row r="5142" spans="1:1">
      <c r="A5142" s="4"/>
    </row>
    <row r="5143" spans="1:1">
      <c r="A5143" s="4"/>
    </row>
    <row r="5144" spans="1:1">
      <c r="A5144" s="4"/>
    </row>
    <row r="5145" spans="1:1">
      <c r="A5145" s="4"/>
    </row>
    <row r="5146" spans="1:1">
      <c r="A5146" s="4"/>
    </row>
    <row r="5147" spans="1:1">
      <c r="A5147" s="4"/>
    </row>
    <row r="5148" spans="1:1">
      <c r="A5148" s="4"/>
    </row>
    <row r="5149" spans="1:1">
      <c r="A5149" s="4"/>
    </row>
    <row r="5150" spans="1:1">
      <c r="A5150" s="4"/>
    </row>
    <row r="5151" spans="1:1">
      <c r="A5151" s="4"/>
    </row>
    <row r="5152" spans="1:1">
      <c r="A5152" s="4"/>
    </row>
    <row r="5153" spans="1:1">
      <c r="A5153" s="4"/>
    </row>
    <row r="5154" spans="1:1">
      <c r="A5154" s="4"/>
    </row>
    <row r="5155" spans="1:1">
      <c r="A5155" s="4"/>
    </row>
    <row r="5156" spans="1:1">
      <c r="A5156" s="4"/>
    </row>
    <row r="5157" spans="1:1">
      <c r="A5157" s="4"/>
    </row>
    <row r="5158" spans="1:1">
      <c r="A5158" s="4"/>
    </row>
    <row r="5159" spans="1:1">
      <c r="A5159" s="4"/>
    </row>
    <row r="5160" spans="1:1">
      <c r="A5160" s="4"/>
    </row>
    <row r="5161" spans="1:1">
      <c r="A5161" s="4"/>
    </row>
    <row r="5162" spans="1:1">
      <c r="A5162" s="4"/>
    </row>
    <row r="5163" spans="1:1">
      <c r="A5163" s="4"/>
    </row>
    <row r="5164" spans="1:1">
      <c r="A5164" s="4"/>
    </row>
    <row r="5165" spans="1:1">
      <c r="A5165" s="4"/>
    </row>
    <row r="5166" spans="1:1">
      <c r="A5166" s="4"/>
    </row>
    <row r="5167" spans="1:1">
      <c r="A5167" s="4"/>
    </row>
    <row r="5168" spans="1:1">
      <c r="A5168" s="4"/>
    </row>
    <row r="5169" spans="1:1">
      <c r="A5169" s="4"/>
    </row>
    <row r="5170" spans="1:1">
      <c r="A5170" s="4"/>
    </row>
    <row r="5171" spans="1:1">
      <c r="A5171" s="4"/>
    </row>
    <row r="5172" spans="1:1">
      <c r="A5172" s="4"/>
    </row>
    <row r="5173" spans="1:1">
      <c r="A5173" s="4"/>
    </row>
    <row r="5174" spans="1:1">
      <c r="A5174" s="4"/>
    </row>
    <row r="5175" spans="1:1">
      <c r="A5175" s="4"/>
    </row>
    <row r="5176" spans="1:1">
      <c r="A5176" s="4"/>
    </row>
    <row r="5177" spans="1:1">
      <c r="A5177" s="4"/>
    </row>
    <row r="5178" spans="1:1">
      <c r="A5178" s="4"/>
    </row>
    <row r="5179" spans="1:1">
      <c r="A5179" s="4"/>
    </row>
    <row r="5180" spans="1:1">
      <c r="A5180" s="4"/>
    </row>
    <row r="5181" spans="1:1">
      <c r="A5181" s="4"/>
    </row>
    <row r="5182" spans="1:1">
      <c r="A5182" s="4"/>
    </row>
    <row r="5183" spans="1:1">
      <c r="A5183" s="4"/>
    </row>
    <row r="5184" spans="1:1">
      <c r="A5184" s="4"/>
    </row>
    <row r="5185" spans="1:1">
      <c r="A5185" s="4"/>
    </row>
    <row r="5186" spans="1:1">
      <c r="A5186" s="4"/>
    </row>
    <row r="5187" spans="1:1">
      <c r="A5187" s="4"/>
    </row>
    <row r="5188" spans="1:1">
      <c r="A5188" s="4"/>
    </row>
    <row r="5189" spans="1:1">
      <c r="A5189" s="4"/>
    </row>
    <row r="5190" spans="1:1">
      <c r="A5190" s="4"/>
    </row>
    <row r="5191" spans="1:1">
      <c r="A5191" s="4"/>
    </row>
    <row r="5192" spans="1:1">
      <c r="A5192" s="4"/>
    </row>
    <row r="5193" spans="1:1">
      <c r="A5193" s="4"/>
    </row>
    <row r="5194" spans="1:1">
      <c r="A5194" s="4"/>
    </row>
    <row r="5195" spans="1:1">
      <c r="A5195" s="4"/>
    </row>
    <row r="5196" spans="1:1">
      <c r="A5196" s="4"/>
    </row>
    <row r="5197" spans="1:1">
      <c r="A5197" s="4"/>
    </row>
    <row r="5198" spans="1:1">
      <c r="A5198" s="4"/>
    </row>
    <row r="5199" spans="1:1">
      <c r="A5199" s="4"/>
    </row>
    <row r="5200" spans="1:1">
      <c r="A5200" s="4"/>
    </row>
    <row r="5201" spans="1:1">
      <c r="A5201" s="4"/>
    </row>
    <row r="5202" spans="1:1">
      <c r="A5202" s="4"/>
    </row>
    <row r="5203" spans="1:1">
      <c r="A5203" s="4"/>
    </row>
    <row r="5204" spans="1:1">
      <c r="A5204" s="4"/>
    </row>
    <row r="5205" spans="1:1">
      <c r="A5205" s="4"/>
    </row>
    <row r="5206" spans="1:1">
      <c r="A5206" s="4"/>
    </row>
    <row r="5207" spans="1:1">
      <c r="A5207" s="4"/>
    </row>
    <row r="5208" spans="1:1">
      <c r="A5208" s="4"/>
    </row>
    <row r="5209" spans="1:1">
      <c r="A5209" s="4"/>
    </row>
    <row r="5210" spans="1:1">
      <c r="A5210" s="4"/>
    </row>
    <row r="5211" spans="1:1">
      <c r="A5211" s="4"/>
    </row>
    <row r="5212" spans="1:1">
      <c r="A5212" s="4"/>
    </row>
    <row r="5213" spans="1:1">
      <c r="A5213" s="4"/>
    </row>
    <row r="5214" spans="1:1">
      <c r="A5214" s="4"/>
    </row>
    <row r="5215" spans="1:1">
      <c r="A5215" s="4"/>
    </row>
    <row r="5216" spans="1:1">
      <c r="A5216" s="4"/>
    </row>
    <row r="5217" spans="1:1">
      <c r="A5217" s="4"/>
    </row>
    <row r="5218" spans="1:1">
      <c r="A5218" s="4"/>
    </row>
    <row r="5219" spans="1:1">
      <c r="A5219" s="4"/>
    </row>
    <row r="5220" spans="1:1">
      <c r="A5220" s="4"/>
    </row>
    <row r="5221" spans="1:1">
      <c r="A5221" s="4"/>
    </row>
    <row r="5222" spans="1:1">
      <c r="A5222" s="4"/>
    </row>
    <row r="5223" spans="1:1">
      <c r="A5223" s="4"/>
    </row>
    <row r="5224" spans="1:1">
      <c r="A5224" s="4"/>
    </row>
    <row r="5225" spans="1:1">
      <c r="A5225" s="4"/>
    </row>
    <row r="5226" spans="1:1">
      <c r="A5226" s="4"/>
    </row>
    <row r="5227" spans="1:1">
      <c r="A5227" s="4"/>
    </row>
    <row r="5228" spans="1:1">
      <c r="A5228" s="4"/>
    </row>
    <row r="5229" spans="1:1">
      <c r="A5229" s="4"/>
    </row>
    <row r="5230" spans="1:1">
      <c r="A5230" s="4"/>
    </row>
    <row r="5231" spans="1:1">
      <c r="A5231" s="4"/>
    </row>
    <row r="5232" spans="1:1">
      <c r="A5232" s="4"/>
    </row>
    <row r="5233" spans="1:1">
      <c r="A5233" s="4"/>
    </row>
    <row r="5234" spans="1:1">
      <c r="A5234" s="4"/>
    </row>
    <row r="5235" spans="1:1">
      <c r="A5235" s="4"/>
    </row>
    <row r="5236" spans="1:1">
      <c r="A5236" s="4"/>
    </row>
    <row r="5237" spans="1:1">
      <c r="A5237" s="4"/>
    </row>
    <row r="5238" spans="1:1">
      <c r="A5238" s="4"/>
    </row>
    <row r="5239" spans="1:1">
      <c r="A5239" s="4"/>
    </row>
    <row r="5240" spans="1:1">
      <c r="A5240" s="4"/>
    </row>
    <row r="5241" spans="1:1">
      <c r="A5241" s="4"/>
    </row>
    <row r="5242" spans="1:1">
      <c r="A5242" s="4"/>
    </row>
    <row r="5243" spans="1:1">
      <c r="A5243" s="4"/>
    </row>
    <row r="5244" spans="1:1">
      <c r="A5244" s="4"/>
    </row>
    <row r="5245" spans="1:1">
      <c r="A5245" s="4"/>
    </row>
    <row r="5246" spans="1:1">
      <c r="A5246" s="4"/>
    </row>
    <row r="5247" spans="1:1">
      <c r="A5247" s="4"/>
    </row>
    <row r="5248" spans="1:1">
      <c r="A5248" s="4"/>
    </row>
    <row r="5249" spans="1:1">
      <c r="A5249" s="4"/>
    </row>
    <row r="5250" spans="1:1">
      <c r="A5250" s="4"/>
    </row>
    <row r="5251" spans="1:1">
      <c r="A5251" s="4"/>
    </row>
    <row r="5252" spans="1:1">
      <c r="A5252" s="4"/>
    </row>
    <row r="5253" spans="1:1">
      <c r="A5253" s="4"/>
    </row>
    <row r="5254" spans="1:1">
      <c r="A5254" s="4"/>
    </row>
    <row r="5255" spans="1:1">
      <c r="A5255" s="4"/>
    </row>
    <row r="5256" spans="1:1">
      <c r="A5256" s="4"/>
    </row>
    <row r="5257" spans="1:1">
      <c r="A5257" s="4"/>
    </row>
    <row r="5258" spans="1:1">
      <c r="A5258" s="4"/>
    </row>
    <row r="5259" spans="1:1">
      <c r="A5259" s="4"/>
    </row>
    <row r="5260" spans="1:1">
      <c r="A5260" s="4"/>
    </row>
    <row r="5261" spans="1:1">
      <c r="A5261" s="4"/>
    </row>
    <row r="5262" spans="1:1">
      <c r="A5262" s="4"/>
    </row>
    <row r="5263" spans="1:1">
      <c r="A5263" s="4"/>
    </row>
    <row r="5264" spans="1:1">
      <c r="A5264" s="4"/>
    </row>
    <row r="5265" spans="1:1">
      <c r="A5265" s="4"/>
    </row>
    <row r="5266" spans="1:1">
      <c r="A5266" s="4"/>
    </row>
    <row r="5267" spans="1:1">
      <c r="A5267" s="4"/>
    </row>
    <row r="5268" spans="1:1">
      <c r="A5268" s="4"/>
    </row>
    <row r="5269" spans="1:1">
      <c r="A5269" s="4"/>
    </row>
    <row r="5270" spans="1:1">
      <c r="A5270" s="4"/>
    </row>
    <row r="5271" spans="1:1">
      <c r="A5271" s="4"/>
    </row>
    <row r="5272" spans="1:1">
      <c r="A5272" s="4"/>
    </row>
    <row r="5273" spans="1:1">
      <c r="A5273" s="4"/>
    </row>
    <row r="5274" spans="1:1">
      <c r="A5274" s="4"/>
    </row>
    <row r="5275" spans="1:1">
      <c r="A5275" s="4"/>
    </row>
    <row r="5276" spans="1:1">
      <c r="A5276" s="4"/>
    </row>
    <row r="5277" spans="1:1">
      <c r="A5277" s="4"/>
    </row>
    <row r="5278" spans="1:1">
      <c r="A5278" s="4"/>
    </row>
    <row r="5279" spans="1:1">
      <c r="A5279" s="4"/>
    </row>
    <row r="5280" spans="1:1">
      <c r="A5280" s="4"/>
    </row>
    <row r="5281" spans="1:1">
      <c r="A5281" s="4"/>
    </row>
    <row r="5282" spans="1:1">
      <c r="A5282" s="4"/>
    </row>
    <row r="5283" spans="1:1">
      <c r="A5283" s="4"/>
    </row>
    <row r="5284" spans="1:1">
      <c r="A5284" s="4"/>
    </row>
    <row r="5285" spans="1:1">
      <c r="A5285" s="4"/>
    </row>
    <row r="5286" spans="1:1">
      <c r="A5286" s="4"/>
    </row>
    <row r="5287" spans="1:1">
      <c r="A5287" s="4"/>
    </row>
    <row r="5288" spans="1:1">
      <c r="A5288" s="4"/>
    </row>
    <row r="5289" spans="1:1">
      <c r="A5289" s="4"/>
    </row>
    <row r="5290" spans="1:1">
      <c r="A5290" s="4"/>
    </row>
    <row r="5291" spans="1:1">
      <c r="A5291" s="4"/>
    </row>
    <row r="5292" spans="1:1">
      <c r="A5292" s="4"/>
    </row>
    <row r="5293" spans="1:1">
      <c r="A5293" s="4"/>
    </row>
    <row r="5294" spans="1:1">
      <c r="A5294" s="4"/>
    </row>
    <row r="5295" spans="1:1">
      <c r="A5295" s="4"/>
    </row>
    <row r="5296" spans="1:1">
      <c r="A5296" s="4"/>
    </row>
    <row r="5297" spans="1:1">
      <c r="A5297" s="4"/>
    </row>
    <row r="5298" spans="1:1">
      <c r="A5298" s="4"/>
    </row>
    <row r="5299" spans="1:1">
      <c r="A5299" s="4"/>
    </row>
    <row r="5300" spans="1:1">
      <c r="A5300" s="4"/>
    </row>
    <row r="5301" spans="1:1">
      <c r="A5301" s="4"/>
    </row>
    <row r="5302" spans="1:1">
      <c r="A5302" s="4"/>
    </row>
    <row r="5303" spans="1:1">
      <c r="A5303" s="4"/>
    </row>
    <row r="5304" spans="1:1">
      <c r="A5304" s="4"/>
    </row>
    <row r="5305" spans="1:1">
      <c r="A5305" s="4"/>
    </row>
    <row r="5306" spans="1:1">
      <c r="A5306" s="4"/>
    </row>
    <row r="5307" spans="1:1">
      <c r="A5307" s="4"/>
    </row>
    <row r="5308" spans="1:1">
      <c r="A5308" s="4"/>
    </row>
    <row r="5309" spans="1:1">
      <c r="A5309" s="4"/>
    </row>
    <row r="5310" spans="1:1">
      <c r="A5310" s="4"/>
    </row>
    <row r="5311" spans="1:1">
      <c r="A5311" s="4"/>
    </row>
    <row r="5312" spans="1:1">
      <c r="A5312" s="4"/>
    </row>
    <row r="5313" spans="1:1">
      <c r="A5313" s="4"/>
    </row>
    <row r="5314" spans="1:1">
      <c r="A5314" s="4"/>
    </row>
    <row r="5315" spans="1:1">
      <c r="A5315" s="4"/>
    </row>
    <row r="5316" spans="1:1">
      <c r="A5316" s="4"/>
    </row>
    <row r="5317" spans="1:1">
      <c r="A5317" s="4"/>
    </row>
    <row r="5318" spans="1:1">
      <c r="A5318" s="4"/>
    </row>
    <row r="5319" spans="1:1">
      <c r="A5319" s="4"/>
    </row>
    <row r="5320" spans="1:1">
      <c r="A5320" s="4"/>
    </row>
    <row r="5321" spans="1:1">
      <c r="A5321" s="4"/>
    </row>
    <row r="5322" spans="1:1">
      <c r="A5322" s="4"/>
    </row>
    <row r="5323" spans="1:1">
      <c r="A5323" s="4"/>
    </row>
    <row r="5324" spans="1:1">
      <c r="A5324" s="4"/>
    </row>
    <row r="5325" spans="1:1">
      <c r="A5325" s="4"/>
    </row>
    <row r="5326" spans="1:1">
      <c r="A5326" s="4"/>
    </row>
    <row r="5327" spans="1:1">
      <c r="A5327" s="4"/>
    </row>
    <row r="5328" spans="1:1">
      <c r="A5328" s="4"/>
    </row>
    <row r="5329" spans="1:1">
      <c r="A5329" s="4"/>
    </row>
    <row r="5330" spans="1:1">
      <c r="A5330" s="4"/>
    </row>
    <row r="5331" spans="1:1">
      <c r="A5331" s="4"/>
    </row>
    <row r="5332" spans="1:1">
      <c r="A5332" s="4"/>
    </row>
    <row r="5333" spans="1:1">
      <c r="A5333" s="4"/>
    </row>
    <row r="5334" spans="1:1">
      <c r="A5334" s="4"/>
    </row>
    <row r="5335" spans="1:1">
      <c r="A5335" s="4"/>
    </row>
    <row r="5336" spans="1:1">
      <c r="A5336" s="4"/>
    </row>
    <row r="5337" spans="1:1">
      <c r="A5337" s="4"/>
    </row>
    <row r="5338" spans="1:1">
      <c r="A5338" s="4"/>
    </row>
    <row r="5339" spans="1:1">
      <c r="A5339" s="4"/>
    </row>
    <row r="5340" spans="1:1">
      <c r="A5340" s="4"/>
    </row>
    <row r="5341" spans="1:1">
      <c r="A5341" s="4"/>
    </row>
    <row r="5342" spans="1:1">
      <c r="A5342" s="4"/>
    </row>
    <row r="5343" spans="1:1">
      <c r="A5343" s="4"/>
    </row>
    <row r="5344" spans="1:1">
      <c r="A5344" s="4"/>
    </row>
    <row r="5345" spans="1:1">
      <c r="A5345" s="4"/>
    </row>
    <row r="5346" spans="1:1">
      <c r="A5346" s="4"/>
    </row>
    <row r="5347" spans="1:1">
      <c r="A5347" s="4"/>
    </row>
    <row r="5348" spans="1:1">
      <c r="A5348" s="4"/>
    </row>
    <row r="5349" spans="1:1">
      <c r="A5349" s="4"/>
    </row>
    <row r="5350" spans="1:1">
      <c r="A5350" s="4"/>
    </row>
    <row r="5351" spans="1:1">
      <c r="A5351" s="4"/>
    </row>
    <row r="5352" spans="1:1">
      <c r="A5352" s="4"/>
    </row>
    <row r="5353" spans="1:1">
      <c r="A5353" s="4"/>
    </row>
    <row r="5354" spans="1:1">
      <c r="A5354" s="4"/>
    </row>
    <row r="5355" spans="1:1">
      <c r="A5355" s="4"/>
    </row>
    <row r="5356" spans="1:1">
      <c r="A5356" s="4"/>
    </row>
    <row r="5357" spans="1:1">
      <c r="A5357" s="4"/>
    </row>
    <row r="5358" spans="1:1">
      <c r="A5358" s="4"/>
    </row>
    <row r="5359" spans="1:1">
      <c r="A5359" s="4"/>
    </row>
    <row r="5360" spans="1:1">
      <c r="A5360" s="4"/>
    </row>
    <row r="5361" spans="1:1">
      <c r="A5361" s="4"/>
    </row>
    <row r="5362" spans="1:1">
      <c r="A5362" s="4"/>
    </row>
    <row r="5363" spans="1:1">
      <c r="A5363" s="4"/>
    </row>
    <row r="5364" spans="1:1">
      <c r="A5364" s="4"/>
    </row>
    <row r="5365" spans="1:1">
      <c r="A5365" s="4"/>
    </row>
    <row r="5366" spans="1:1">
      <c r="A5366" s="4"/>
    </row>
    <row r="5367" spans="1:1">
      <c r="A5367" s="4"/>
    </row>
    <row r="5368" spans="1:1">
      <c r="A5368" s="4"/>
    </row>
    <row r="5369" spans="1:1">
      <c r="A5369" s="4"/>
    </row>
    <row r="5370" spans="1:1">
      <c r="A5370" s="4"/>
    </row>
    <row r="5371" spans="1:1">
      <c r="A5371" s="4"/>
    </row>
    <row r="5372" spans="1:1">
      <c r="A5372" s="4"/>
    </row>
    <row r="5373" spans="1:1">
      <c r="A5373" s="4"/>
    </row>
    <row r="5374" spans="1:1">
      <c r="A5374" s="4"/>
    </row>
    <row r="5375" spans="1:1">
      <c r="A5375" s="4"/>
    </row>
    <row r="5376" spans="1:1">
      <c r="A5376" s="4"/>
    </row>
    <row r="5377" spans="1:1">
      <c r="A5377" s="4"/>
    </row>
    <row r="5378" spans="1:1">
      <c r="A5378" s="4"/>
    </row>
    <row r="5379" spans="1:1">
      <c r="A5379" s="4"/>
    </row>
    <row r="5380" spans="1:1">
      <c r="A5380" s="4"/>
    </row>
    <row r="5381" spans="1:1">
      <c r="A5381" s="4"/>
    </row>
    <row r="5382" spans="1:1">
      <c r="A5382" s="4"/>
    </row>
    <row r="5383" spans="1:1">
      <c r="A5383" s="4"/>
    </row>
    <row r="5384" spans="1:1">
      <c r="A5384" s="4"/>
    </row>
    <row r="5385" spans="1:1">
      <c r="A5385" s="4"/>
    </row>
    <row r="5386" spans="1:1">
      <c r="A5386" s="4"/>
    </row>
    <row r="5387" spans="1:1">
      <c r="A5387" s="4"/>
    </row>
    <row r="5388" spans="1:1">
      <c r="A5388" s="4"/>
    </row>
    <row r="5389" spans="1:1">
      <c r="A5389" s="4"/>
    </row>
    <row r="5390" spans="1:1">
      <c r="A5390" s="4"/>
    </row>
    <row r="5391" spans="1:1">
      <c r="A5391" s="4"/>
    </row>
    <row r="5392" spans="1:1">
      <c r="A5392" s="4"/>
    </row>
    <row r="5393" spans="1:1">
      <c r="A5393" s="4"/>
    </row>
    <row r="5394" spans="1:1">
      <c r="A5394" s="4"/>
    </row>
    <row r="5395" spans="1:1">
      <c r="A5395" s="4"/>
    </row>
    <row r="5396" spans="1:1">
      <c r="A5396" s="4"/>
    </row>
    <row r="5397" spans="1:1">
      <c r="A5397" s="4"/>
    </row>
    <row r="5398" spans="1:1">
      <c r="A5398" s="4"/>
    </row>
    <row r="5399" spans="1:1">
      <c r="A5399" s="4"/>
    </row>
    <row r="5400" spans="1:1">
      <c r="A5400" s="4"/>
    </row>
    <row r="5401" spans="1:1">
      <c r="A5401" s="4"/>
    </row>
    <row r="5402" spans="1:1">
      <c r="A5402" s="4"/>
    </row>
    <row r="5403" spans="1:1">
      <c r="A5403" s="4"/>
    </row>
    <row r="5404" spans="1:1">
      <c r="A5404" s="4"/>
    </row>
    <row r="5405" spans="1:1">
      <c r="A5405" s="4"/>
    </row>
    <row r="5406" spans="1:1">
      <c r="A5406" s="4"/>
    </row>
    <row r="5407" spans="1:1">
      <c r="A5407" s="4"/>
    </row>
    <row r="5408" spans="1:1">
      <c r="A5408" s="4"/>
    </row>
    <row r="5409" spans="1:1">
      <c r="A5409" s="4"/>
    </row>
    <row r="5410" spans="1:1">
      <c r="A5410" s="4"/>
    </row>
    <row r="5411" spans="1:1">
      <c r="A5411" s="4"/>
    </row>
    <row r="5412" spans="1:1">
      <c r="A5412" s="4"/>
    </row>
    <row r="5413" spans="1:1">
      <c r="A5413" s="4"/>
    </row>
    <row r="5414" spans="1:1">
      <c r="A5414" s="4"/>
    </row>
    <row r="5415" spans="1:1">
      <c r="A5415" s="4"/>
    </row>
    <row r="5416" spans="1:1">
      <c r="A5416" s="4"/>
    </row>
    <row r="5417" spans="1:1">
      <c r="A5417" s="4"/>
    </row>
    <row r="5418" spans="1:1">
      <c r="A5418" s="4"/>
    </row>
    <row r="5419" spans="1:1">
      <c r="A5419" s="4"/>
    </row>
    <row r="5420" spans="1:1">
      <c r="A5420" s="4"/>
    </row>
    <row r="5421" spans="1:1">
      <c r="A5421" s="4"/>
    </row>
    <row r="5422" spans="1:1">
      <c r="A5422" s="4"/>
    </row>
    <row r="5423" spans="1:1">
      <c r="A5423" s="4"/>
    </row>
    <row r="5424" spans="1:1">
      <c r="A5424" s="4"/>
    </row>
    <row r="5425" spans="1:1">
      <c r="A5425" s="4"/>
    </row>
    <row r="5426" spans="1:1">
      <c r="A5426" s="4"/>
    </row>
    <row r="5427" spans="1:1">
      <c r="A5427" s="4"/>
    </row>
    <row r="5428" spans="1:1">
      <c r="A5428" s="4"/>
    </row>
    <row r="5429" spans="1:1">
      <c r="A5429" s="4"/>
    </row>
    <row r="5430" spans="1:1">
      <c r="A5430" s="4"/>
    </row>
    <row r="5431" spans="1:1">
      <c r="A5431" s="4"/>
    </row>
    <row r="5432" spans="1:1">
      <c r="A5432" s="4"/>
    </row>
    <row r="5433" spans="1:1">
      <c r="A5433" s="4"/>
    </row>
    <row r="5434" spans="1:1">
      <c r="A5434" s="4"/>
    </row>
    <row r="5435" spans="1:1">
      <c r="A5435" s="4"/>
    </row>
    <row r="5436" spans="1:1">
      <c r="A5436" s="4"/>
    </row>
    <row r="5437" spans="1:1">
      <c r="A5437" s="4"/>
    </row>
    <row r="5438" spans="1:1">
      <c r="A5438" s="4"/>
    </row>
    <row r="5439" spans="1:1">
      <c r="A5439" s="4"/>
    </row>
    <row r="5440" spans="1:1">
      <c r="A5440" s="4"/>
    </row>
    <row r="5441" spans="1:1">
      <c r="A5441" s="4"/>
    </row>
    <row r="5442" spans="1:1">
      <c r="A5442" s="4"/>
    </row>
    <row r="5443" spans="1:1">
      <c r="A5443" s="4"/>
    </row>
    <row r="5444" spans="1:1">
      <c r="A5444" s="4"/>
    </row>
    <row r="5445" spans="1:1">
      <c r="A5445" s="4"/>
    </row>
    <row r="5446" spans="1:1">
      <c r="A5446" s="4"/>
    </row>
    <row r="5447" spans="1:1">
      <c r="A5447" s="4"/>
    </row>
    <row r="5448" spans="1:1">
      <c r="A5448" s="4"/>
    </row>
    <row r="5449" spans="1:1">
      <c r="A5449" s="4"/>
    </row>
    <row r="5450" spans="1:1">
      <c r="A5450" s="4"/>
    </row>
    <row r="5451" spans="1:1">
      <c r="A5451" s="4"/>
    </row>
    <row r="5452" spans="1:1">
      <c r="A5452" s="4"/>
    </row>
    <row r="5453" spans="1:1">
      <c r="A5453" s="4"/>
    </row>
    <row r="5454" spans="1:1">
      <c r="A5454" s="4"/>
    </row>
    <row r="5455" spans="1:1">
      <c r="A5455" s="4"/>
    </row>
    <row r="5456" spans="1:1">
      <c r="A5456" s="4"/>
    </row>
    <row r="5457" spans="1:1">
      <c r="A5457" s="4"/>
    </row>
    <row r="5458" spans="1:1">
      <c r="A5458" s="4"/>
    </row>
    <row r="5459" spans="1:1">
      <c r="A5459" s="4"/>
    </row>
    <row r="5460" spans="1:1">
      <c r="A5460" s="4"/>
    </row>
    <row r="5461" spans="1:1">
      <c r="A5461" s="4"/>
    </row>
    <row r="5462" spans="1:1">
      <c r="A5462" s="4"/>
    </row>
    <row r="5463" spans="1:1">
      <c r="A5463" s="4"/>
    </row>
    <row r="5464" spans="1:1">
      <c r="A5464" s="4"/>
    </row>
    <row r="5465" spans="1:1">
      <c r="A5465" s="4"/>
    </row>
    <row r="5466" spans="1:1">
      <c r="A5466" s="4"/>
    </row>
    <row r="5467" spans="1:1">
      <c r="A5467" s="4"/>
    </row>
    <row r="5468" spans="1:1">
      <c r="A5468" s="4"/>
    </row>
    <row r="5469" spans="1:1">
      <c r="A5469" s="4"/>
    </row>
    <row r="5470" spans="1:1">
      <c r="A5470" s="4"/>
    </row>
    <row r="5471" spans="1:1">
      <c r="A5471" s="4"/>
    </row>
    <row r="5472" spans="1:1">
      <c r="A5472" s="4"/>
    </row>
    <row r="5473" spans="1:1">
      <c r="A5473" s="4"/>
    </row>
    <row r="5474" spans="1:1">
      <c r="A5474" s="4"/>
    </row>
    <row r="5475" spans="1:1">
      <c r="A5475" s="4"/>
    </row>
    <row r="5476" spans="1:1">
      <c r="A5476" s="4"/>
    </row>
    <row r="5477" spans="1:1">
      <c r="A5477" s="4"/>
    </row>
    <row r="5478" spans="1:1">
      <c r="A5478" s="4"/>
    </row>
    <row r="5479" spans="1:1">
      <c r="A5479" s="4"/>
    </row>
    <row r="5480" spans="1:1">
      <c r="A5480" s="4"/>
    </row>
    <row r="5481" spans="1:1">
      <c r="A5481" s="4"/>
    </row>
    <row r="5482" spans="1:1">
      <c r="A5482" s="4"/>
    </row>
    <row r="5483" spans="1:1">
      <c r="A5483" s="4"/>
    </row>
    <row r="5484" spans="1:1">
      <c r="A5484" s="4"/>
    </row>
    <row r="5485" spans="1:1">
      <c r="A5485" s="4"/>
    </row>
    <row r="5486" spans="1:1">
      <c r="A5486" s="4"/>
    </row>
    <row r="5487" spans="1:1">
      <c r="A5487" s="4"/>
    </row>
    <row r="5488" spans="1:1">
      <c r="A5488" s="4"/>
    </row>
    <row r="5489" spans="1:1">
      <c r="A5489" s="4"/>
    </row>
    <row r="5490" spans="1:1">
      <c r="A5490" s="4"/>
    </row>
    <row r="5491" spans="1:1">
      <c r="A5491" s="4"/>
    </row>
    <row r="5492" spans="1:1">
      <c r="A5492" s="4"/>
    </row>
    <row r="5493" spans="1:1">
      <c r="A5493" s="4"/>
    </row>
    <row r="5494" spans="1:1">
      <c r="A5494" s="4"/>
    </row>
    <row r="5495" spans="1:1">
      <c r="A5495" s="4"/>
    </row>
    <row r="5496" spans="1:1">
      <c r="A5496" s="4"/>
    </row>
    <row r="5497" spans="1:1">
      <c r="A5497" s="4"/>
    </row>
    <row r="5498" spans="1:1">
      <c r="A5498" s="4"/>
    </row>
    <row r="5499" spans="1:1">
      <c r="A5499" s="4"/>
    </row>
    <row r="5500" spans="1:1">
      <c r="A5500" s="4"/>
    </row>
    <row r="5501" spans="1:1">
      <c r="A5501" s="4"/>
    </row>
    <row r="5502" spans="1:1">
      <c r="A5502" s="4"/>
    </row>
    <row r="5503" spans="1:1">
      <c r="A5503" s="4"/>
    </row>
    <row r="5504" spans="1:1">
      <c r="A5504" s="4"/>
    </row>
    <row r="5505" spans="1:1">
      <c r="A5505" s="4"/>
    </row>
    <row r="5506" spans="1:1">
      <c r="A5506" s="4"/>
    </row>
    <row r="5507" spans="1:1">
      <c r="A5507" s="4"/>
    </row>
    <row r="5508" spans="1:1">
      <c r="A5508" s="4"/>
    </row>
    <row r="5509" spans="1:1">
      <c r="A5509" s="4"/>
    </row>
    <row r="5510" spans="1:1">
      <c r="A5510" s="4"/>
    </row>
    <row r="5511" spans="1:1">
      <c r="A5511" s="4"/>
    </row>
    <row r="5512" spans="1:1">
      <c r="A5512" s="4"/>
    </row>
    <row r="5513" spans="1:1">
      <c r="A5513" s="4"/>
    </row>
    <row r="5514" spans="1:1">
      <c r="A5514" s="4"/>
    </row>
    <row r="5515" spans="1:1">
      <c r="A5515" s="4"/>
    </row>
    <row r="5516" spans="1:1">
      <c r="A5516" s="4"/>
    </row>
    <row r="5517" spans="1:1">
      <c r="A5517" s="4"/>
    </row>
    <row r="5518" spans="1:1">
      <c r="A5518" s="4"/>
    </row>
    <row r="5519" spans="1:1">
      <c r="A5519" s="4"/>
    </row>
    <row r="5520" spans="1:1">
      <c r="A5520" s="4"/>
    </row>
    <row r="5521" spans="1:1">
      <c r="A5521" s="4"/>
    </row>
    <row r="5522" spans="1:1">
      <c r="A5522" s="4"/>
    </row>
    <row r="5523" spans="1:1">
      <c r="A5523" s="4"/>
    </row>
    <row r="5524" spans="1:1">
      <c r="A5524" s="4"/>
    </row>
    <row r="5525" spans="1:1">
      <c r="A5525" s="4"/>
    </row>
    <row r="5526" spans="1:1">
      <c r="A5526" s="4"/>
    </row>
    <row r="5527" spans="1:1">
      <c r="A5527" s="4"/>
    </row>
    <row r="5528" spans="1:1">
      <c r="A5528" s="4"/>
    </row>
    <row r="5529" spans="1:1">
      <c r="A5529" s="4"/>
    </row>
    <row r="5530" spans="1:1">
      <c r="A5530" s="4"/>
    </row>
    <row r="5531" spans="1:1">
      <c r="A5531" s="4"/>
    </row>
    <row r="5532" spans="1:1">
      <c r="A5532" s="4"/>
    </row>
    <row r="5533" spans="1:1">
      <c r="A5533" s="4"/>
    </row>
    <row r="5534" spans="1:1">
      <c r="A5534" s="4"/>
    </row>
    <row r="5535" spans="1:1">
      <c r="A5535" s="4"/>
    </row>
    <row r="5536" spans="1:1">
      <c r="A5536" s="4"/>
    </row>
    <row r="5537" spans="1:1">
      <c r="A5537" s="4"/>
    </row>
    <row r="5538" spans="1:1">
      <c r="A5538" s="4"/>
    </row>
    <row r="5539" spans="1:1">
      <c r="A5539" s="4"/>
    </row>
    <row r="5540" spans="1:1">
      <c r="A5540" s="4"/>
    </row>
    <row r="5541" spans="1:1">
      <c r="A5541" s="4"/>
    </row>
    <row r="5542" spans="1:1">
      <c r="A5542" s="4"/>
    </row>
    <row r="5543" spans="1:1">
      <c r="A5543" s="4"/>
    </row>
    <row r="5544" spans="1:1">
      <c r="A5544" s="4"/>
    </row>
    <row r="5545" spans="1:1">
      <c r="A5545" s="4"/>
    </row>
    <row r="5546" spans="1:1">
      <c r="A5546" s="4"/>
    </row>
    <row r="5547" spans="1:1">
      <c r="A5547" s="4"/>
    </row>
    <row r="5548" spans="1:1">
      <c r="A5548" s="4"/>
    </row>
    <row r="5549" spans="1:1">
      <c r="A5549" s="4"/>
    </row>
    <row r="5550" spans="1:1">
      <c r="A5550" s="4"/>
    </row>
    <row r="5551" spans="1:1">
      <c r="A5551" s="4"/>
    </row>
    <row r="5552" spans="1:1">
      <c r="A5552" s="4"/>
    </row>
    <row r="5553" spans="1:1">
      <c r="A5553" s="4"/>
    </row>
    <row r="5554" spans="1:1">
      <c r="A5554" s="4"/>
    </row>
    <row r="5555" spans="1:1">
      <c r="A5555" s="4"/>
    </row>
    <row r="5556" spans="1:1">
      <c r="A5556" s="4"/>
    </row>
    <row r="5557" spans="1:1">
      <c r="A5557" s="4"/>
    </row>
    <row r="5558" spans="1:1">
      <c r="A5558" s="4"/>
    </row>
    <row r="5559" spans="1:1">
      <c r="A5559" s="4"/>
    </row>
    <row r="5560" spans="1:1">
      <c r="A5560" s="4"/>
    </row>
    <row r="5561" spans="1:1">
      <c r="A5561" s="4"/>
    </row>
    <row r="5562" spans="1:1">
      <c r="A5562" s="4"/>
    </row>
    <row r="5563" spans="1:1">
      <c r="A5563" s="4"/>
    </row>
    <row r="5564" spans="1:1">
      <c r="A5564" s="4"/>
    </row>
    <row r="5565" spans="1:1">
      <c r="A5565" s="4"/>
    </row>
    <row r="5566" spans="1:1">
      <c r="A5566" s="4"/>
    </row>
    <row r="5567" spans="1:1">
      <c r="A5567" s="4"/>
    </row>
    <row r="5568" spans="1:1">
      <c r="A5568" s="4"/>
    </row>
    <row r="5569" spans="1:1">
      <c r="A5569" s="4"/>
    </row>
    <row r="5570" spans="1:1">
      <c r="A5570" s="4"/>
    </row>
    <row r="5571" spans="1:1">
      <c r="A5571" s="4"/>
    </row>
    <row r="5572" spans="1:1">
      <c r="A5572" s="4"/>
    </row>
    <row r="5573" spans="1:1">
      <c r="A5573" s="4"/>
    </row>
    <row r="5574" spans="1:1">
      <c r="A5574" s="4"/>
    </row>
    <row r="5575" spans="1:1">
      <c r="A5575" s="4"/>
    </row>
    <row r="5576" spans="1:1">
      <c r="A5576" s="4"/>
    </row>
    <row r="5577" spans="1:1">
      <c r="A5577" s="4"/>
    </row>
    <row r="5578" spans="1:1">
      <c r="A5578" s="4"/>
    </row>
    <row r="5579" spans="1:1">
      <c r="A5579" s="4"/>
    </row>
    <row r="5580" spans="1:1">
      <c r="A5580" s="4"/>
    </row>
    <row r="5581" spans="1:1">
      <c r="A5581" s="4"/>
    </row>
    <row r="5582" spans="1:1">
      <c r="A5582" s="4"/>
    </row>
    <row r="5583" spans="1:1">
      <c r="A5583" s="4"/>
    </row>
    <row r="5584" spans="1:1">
      <c r="A5584" s="4"/>
    </row>
    <row r="5585" spans="1:1">
      <c r="A5585" s="4"/>
    </row>
    <row r="5586" spans="1:1">
      <c r="A5586" s="4"/>
    </row>
    <row r="5587" spans="1:1">
      <c r="A5587" s="4"/>
    </row>
    <row r="5588" spans="1:1">
      <c r="A5588" s="4"/>
    </row>
    <row r="5589" spans="1:1">
      <c r="A5589" s="4"/>
    </row>
    <row r="5590" spans="1:1">
      <c r="A5590" s="4"/>
    </row>
    <row r="5591" spans="1:1">
      <c r="A5591" s="4"/>
    </row>
    <row r="5592" spans="1:1">
      <c r="A5592" s="4"/>
    </row>
    <row r="5593" spans="1:1">
      <c r="A5593" s="4"/>
    </row>
    <row r="5594" spans="1:1">
      <c r="A5594" s="4"/>
    </row>
    <row r="5595" spans="1:1">
      <c r="A5595" s="4"/>
    </row>
    <row r="5596" spans="1:1">
      <c r="A5596" s="4"/>
    </row>
    <row r="5597" spans="1:1">
      <c r="A5597" s="4"/>
    </row>
    <row r="5598" spans="1:1">
      <c r="A5598" s="4"/>
    </row>
    <row r="5599" spans="1:1">
      <c r="A5599" s="4"/>
    </row>
    <row r="5600" spans="1:1">
      <c r="A5600" s="4"/>
    </row>
    <row r="5601" spans="1:1">
      <c r="A5601" s="4"/>
    </row>
    <row r="5602" spans="1:1">
      <c r="A5602" s="4"/>
    </row>
    <row r="5603" spans="1:1">
      <c r="A5603" s="4"/>
    </row>
    <row r="5604" spans="1:1">
      <c r="A5604" s="4"/>
    </row>
    <row r="5605" spans="1:1">
      <c r="A5605" s="4"/>
    </row>
    <row r="5606" spans="1:1">
      <c r="A5606" s="4"/>
    </row>
    <row r="5607" spans="1:1">
      <c r="A5607" s="4"/>
    </row>
    <row r="5608" spans="1:1">
      <c r="A5608" s="4"/>
    </row>
    <row r="5609" spans="1:1">
      <c r="A5609" s="4"/>
    </row>
    <row r="5610" spans="1:1">
      <c r="A5610" s="4"/>
    </row>
    <row r="5611" spans="1:1">
      <c r="A5611" s="4"/>
    </row>
    <row r="5612" spans="1:1">
      <c r="A5612" s="4"/>
    </row>
    <row r="5613" spans="1:1">
      <c r="A5613" s="4"/>
    </row>
    <row r="5614" spans="1:1">
      <c r="A5614" s="4"/>
    </row>
    <row r="5615" spans="1:1">
      <c r="A5615" s="4"/>
    </row>
    <row r="5616" spans="1:1">
      <c r="A5616" s="4"/>
    </row>
    <row r="5617" spans="1:1">
      <c r="A5617" s="4"/>
    </row>
    <row r="5618" spans="1:1">
      <c r="A5618" s="4"/>
    </row>
    <row r="5619" spans="1:1">
      <c r="A5619" s="4"/>
    </row>
    <row r="5620" spans="1:1">
      <c r="A5620" s="4"/>
    </row>
    <row r="5621" spans="1:1">
      <c r="A5621" s="4"/>
    </row>
    <row r="5622" spans="1:1">
      <c r="A5622" s="4"/>
    </row>
    <row r="5623" spans="1:1">
      <c r="A5623" s="4"/>
    </row>
    <row r="5624" spans="1:1">
      <c r="A5624" s="4"/>
    </row>
    <row r="5625" spans="1:1">
      <c r="A5625" s="4"/>
    </row>
    <row r="5626" spans="1:1">
      <c r="A5626" s="4"/>
    </row>
    <row r="5627" spans="1:1">
      <c r="A5627" s="4"/>
    </row>
    <row r="5628" spans="1:1">
      <c r="A5628" s="4"/>
    </row>
    <row r="5629" spans="1:1">
      <c r="A5629" s="4"/>
    </row>
    <row r="5630" spans="1:1">
      <c r="A5630" s="4"/>
    </row>
    <row r="5631" spans="1:1">
      <c r="A5631" s="4"/>
    </row>
    <row r="5632" spans="1:1">
      <c r="A5632" s="4"/>
    </row>
    <row r="5633" spans="1:1">
      <c r="A5633" s="4"/>
    </row>
    <row r="5634" spans="1:1">
      <c r="A5634" s="4"/>
    </row>
    <row r="5635" spans="1:1">
      <c r="A5635" s="4"/>
    </row>
    <row r="5636" spans="1:1">
      <c r="A5636" s="4"/>
    </row>
    <row r="5637" spans="1:1">
      <c r="A5637" s="4"/>
    </row>
    <row r="5638" spans="1:1">
      <c r="A5638" s="4"/>
    </row>
    <row r="5639" spans="1:1">
      <c r="A5639" s="4"/>
    </row>
    <row r="5640" spans="1:1">
      <c r="A5640" s="4"/>
    </row>
    <row r="5641" spans="1:1">
      <c r="A5641" s="4"/>
    </row>
    <row r="5642" spans="1:1">
      <c r="A5642" s="4"/>
    </row>
    <row r="5643" spans="1:1">
      <c r="A5643" s="4"/>
    </row>
    <row r="5644" spans="1:1">
      <c r="A5644" s="4"/>
    </row>
    <row r="5645" spans="1:1">
      <c r="A5645" s="4"/>
    </row>
    <row r="5646" spans="1:1">
      <c r="A5646" s="4"/>
    </row>
    <row r="5647" spans="1:1">
      <c r="A5647" s="4"/>
    </row>
    <row r="5648" spans="1:1">
      <c r="A5648" s="4"/>
    </row>
    <row r="5649" spans="1:1">
      <c r="A5649" s="4"/>
    </row>
    <row r="5650" spans="1:1">
      <c r="A5650" s="4"/>
    </row>
    <row r="5651" spans="1:1">
      <c r="A5651" s="4"/>
    </row>
    <row r="5652" spans="1:1">
      <c r="A5652" s="4"/>
    </row>
    <row r="5653" spans="1:1">
      <c r="A5653" s="4"/>
    </row>
    <row r="5654" spans="1:1">
      <c r="A5654" s="4"/>
    </row>
    <row r="5655" spans="1:1">
      <c r="A5655" s="4"/>
    </row>
    <row r="5656" spans="1:1">
      <c r="A5656" s="4"/>
    </row>
    <row r="5657" spans="1:1">
      <c r="A5657" s="4"/>
    </row>
    <row r="5658" spans="1:1">
      <c r="A5658" s="4"/>
    </row>
    <row r="5659" spans="1:1">
      <c r="A5659" s="4"/>
    </row>
    <row r="5660" spans="1:1">
      <c r="A5660" s="4"/>
    </row>
    <row r="5661" spans="1:1">
      <c r="A5661" s="4"/>
    </row>
    <row r="5662" spans="1:1">
      <c r="A5662" s="4"/>
    </row>
    <row r="5663" spans="1:1">
      <c r="A5663" s="4"/>
    </row>
    <row r="5664" spans="1:1">
      <c r="A5664" s="4"/>
    </row>
    <row r="5665" spans="1:1">
      <c r="A5665" s="4"/>
    </row>
    <row r="5666" spans="1:1">
      <c r="A5666" s="4"/>
    </row>
    <row r="5667" spans="1:1">
      <c r="A5667" s="4"/>
    </row>
    <row r="5668" spans="1:1">
      <c r="A5668" s="4"/>
    </row>
    <row r="5669" spans="1:1">
      <c r="A5669" s="4"/>
    </row>
    <row r="5670" spans="1:1">
      <c r="A5670" s="4"/>
    </row>
    <row r="5671" spans="1:1">
      <c r="A5671" s="4"/>
    </row>
    <row r="5672" spans="1:1">
      <c r="A5672" s="4"/>
    </row>
    <row r="5673" spans="1:1">
      <c r="A5673" s="4"/>
    </row>
    <row r="5674" spans="1:1">
      <c r="A5674" s="4"/>
    </row>
    <row r="5675" spans="1:1">
      <c r="A5675" s="4"/>
    </row>
    <row r="5676" spans="1:1">
      <c r="A5676" s="4"/>
    </row>
    <row r="5677" spans="1:1">
      <c r="A5677" s="4"/>
    </row>
    <row r="5678" spans="1:1">
      <c r="A5678" s="4"/>
    </row>
    <row r="5679" spans="1:1">
      <c r="A5679" s="4"/>
    </row>
    <row r="5680" spans="1:1">
      <c r="A5680" s="4"/>
    </row>
    <row r="5681" spans="1:1">
      <c r="A5681" s="4"/>
    </row>
    <row r="5682" spans="1:1">
      <c r="A5682" s="4"/>
    </row>
    <row r="5683" spans="1:1">
      <c r="A5683" s="4"/>
    </row>
    <row r="5684" spans="1:1">
      <c r="A5684" s="4"/>
    </row>
    <row r="5685" spans="1:1">
      <c r="A5685" s="4"/>
    </row>
    <row r="5686" spans="1:1">
      <c r="A5686" s="4"/>
    </row>
    <row r="5687" spans="1:1">
      <c r="A5687" s="4"/>
    </row>
    <row r="5688" spans="1:1">
      <c r="A5688" s="4"/>
    </row>
    <row r="5689" spans="1:1">
      <c r="A5689" s="4"/>
    </row>
    <row r="5690" spans="1:1">
      <c r="A5690" s="4"/>
    </row>
    <row r="5691" spans="1:1">
      <c r="A5691" s="4"/>
    </row>
    <row r="5692" spans="1:1">
      <c r="A5692" s="4"/>
    </row>
    <row r="5693" spans="1:1">
      <c r="A5693" s="4"/>
    </row>
    <row r="5694" spans="1:1">
      <c r="A5694" s="4"/>
    </row>
    <row r="5695" spans="1:1">
      <c r="A5695" s="4"/>
    </row>
    <row r="5696" spans="1:1">
      <c r="A5696" s="4"/>
    </row>
    <row r="5697" spans="1:1">
      <c r="A5697" s="4"/>
    </row>
    <row r="5698" spans="1:1">
      <c r="A5698" s="4"/>
    </row>
    <row r="5699" spans="1:1">
      <c r="A5699" s="4"/>
    </row>
    <row r="5700" spans="1:1">
      <c r="A5700" s="4"/>
    </row>
    <row r="5701" spans="1:1">
      <c r="A5701" s="4"/>
    </row>
    <row r="5702" spans="1:1">
      <c r="A5702" s="4"/>
    </row>
    <row r="5703" spans="1:1">
      <c r="A5703" s="4"/>
    </row>
    <row r="5704" spans="1:1">
      <c r="A5704" s="4"/>
    </row>
    <row r="5705" spans="1:1">
      <c r="A5705" s="4"/>
    </row>
    <row r="5706" spans="1:1">
      <c r="A5706" s="4"/>
    </row>
    <row r="5707" spans="1:1">
      <c r="A5707" s="4"/>
    </row>
    <row r="5708" spans="1:1">
      <c r="A5708" s="4"/>
    </row>
    <row r="5709" spans="1:1">
      <c r="A5709" s="4"/>
    </row>
    <row r="5710" spans="1:1">
      <c r="A5710" s="4"/>
    </row>
    <row r="5711" spans="1:1">
      <c r="A5711" s="4"/>
    </row>
    <row r="5712" spans="1:1">
      <c r="A5712" s="4"/>
    </row>
    <row r="5713" spans="1:1">
      <c r="A5713" s="4"/>
    </row>
    <row r="5714" spans="1:1">
      <c r="A5714" s="4"/>
    </row>
    <row r="5715" spans="1:1">
      <c r="A5715" s="4"/>
    </row>
    <row r="5716" spans="1:1">
      <c r="A5716" s="4"/>
    </row>
    <row r="5717" spans="1:1">
      <c r="A5717" s="4"/>
    </row>
    <row r="5718" spans="1:1">
      <c r="A5718" s="4"/>
    </row>
    <row r="5719" spans="1:1">
      <c r="A5719" s="4"/>
    </row>
    <row r="5720" spans="1:1">
      <c r="A5720" s="4"/>
    </row>
    <row r="5721" spans="1:1">
      <c r="A5721" s="4"/>
    </row>
    <row r="5722" spans="1:1">
      <c r="A5722" s="4"/>
    </row>
    <row r="5723" spans="1:1">
      <c r="A5723" s="4"/>
    </row>
    <row r="5724" spans="1:1">
      <c r="A5724" s="4"/>
    </row>
    <row r="5725" spans="1:1">
      <c r="A5725" s="4"/>
    </row>
    <row r="5726" spans="1:1">
      <c r="A5726" s="4"/>
    </row>
    <row r="5727" spans="1:1">
      <c r="A5727" s="4"/>
    </row>
    <row r="5728" spans="1:1">
      <c r="A5728" s="4"/>
    </row>
    <row r="5729" spans="1:1">
      <c r="A5729" s="4"/>
    </row>
    <row r="5730" spans="1:1">
      <c r="A5730" s="4"/>
    </row>
    <row r="5731" spans="1:1">
      <c r="A5731" s="4"/>
    </row>
    <row r="5732" spans="1:1">
      <c r="A5732" s="4"/>
    </row>
    <row r="5733" spans="1:1">
      <c r="A5733" s="4"/>
    </row>
    <row r="5734" spans="1:1">
      <c r="A5734" s="4"/>
    </row>
    <row r="5735" spans="1:1">
      <c r="A5735" s="4"/>
    </row>
    <row r="5736" spans="1:1">
      <c r="A5736" s="4"/>
    </row>
    <row r="5737" spans="1:1">
      <c r="A5737" s="4"/>
    </row>
    <row r="5738" spans="1:1">
      <c r="A5738" s="4"/>
    </row>
    <row r="5739" spans="1:1">
      <c r="A5739" s="4"/>
    </row>
    <row r="5740" spans="1:1">
      <c r="A5740" s="4"/>
    </row>
    <row r="5741" spans="1:1">
      <c r="A5741" s="4"/>
    </row>
    <row r="5742" spans="1:1">
      <c r="A5742" s="4"/>
    </row>
    <row r="5743" spans="1:1">
      <c r="A5743" s="4"/>
    </row>
    <row r="5744" spans="1:1">
      <c r="A5744" s="4"/>
    </row>
    <row r="5745" spans="1:1">
      <c r="A5745" s="4"/>
    </row>
    <row r="5746" spans="1:1">
      <c r="A5746" s="4"/>
    </row>
    <row r="5747" spans="1:1">
      <c r="A5747" s="4"/>
    </row>
    <row r="5748" spans="1:1">
      <c r="A5748" s="4"/>
    </row>
    <row r="5749" spans="1:1">
      <c r="A5749" s="4"/>
    </row>
    <row r="5750" spans="1:1">
      <c r="A5750" s="4"/>
    </row>
    <row r="5751" spans="1:1">
      <c r="A5751" s="4"/>
    </row>
    <row r="5752" spans="1:1">
      <c r="A5752" s="4"/>
    </row>
    <row r="5753" spans="1:1">
      <c r="A5753" s="4"/>
    </row>
    <row r="5754" spans="1:1">
      <c r="A5754" s="4"/>
    </row>
    <row r="5755" spans="1:1">
      <c r="A5755" s="4"/>
    </row>
    <row r="5756" spans="1:1">
      <c r="A5756" s="4"/>
    </row>
    <row r="5757" spans="1:1">
      <c r="A5757" s="4"/>
    </row>
    <row r="5758" spans="1:1">
      <c r="A5758" s="4"/>
    </row>
    <row r="5759" spans="1:1">
      <c r="A5759" s="4"/>
    </row>
    <row r="5760" spans="1:1">
      <c r="A5760" s="4"/>
    </row>
    <row r="5761" spans="1:1">
      <c r="A5761" s="4"/>
    </row>
    <row r="5762" spans="1:1">
      <c r="A5762" s="4"/>
    </row>
    <row r="5763" spans="1:1">
      <c r="A5763" s="4"/>
    </row>
    <row r="5764" spans="1:1">
      <c r="A5764" s="4"/>
    </row>
    <row r="5765" spans="1:1">
      <c r="A5765" s="4"/>
    </row>
    <row r="5766" spans="1:1">
      <c r="A5766" s="4"/>
    </row>
    <row r="5767" spans="1:1">
      <c r="A5767" s="4"/>
    </row>
    <row r="5768" spans="1:1">
      <c r="A5768" s="4"/>
    </row>
    <row r="5769" spans="1:1">
      <c r="A5769" s="4"/>
    </row>
    <row r="5770" spans="1:1">
      <c r="A5770" s="4"/>
    </row>
    <row r="5771" spans="1:1">
      <c r="A5771" s="4"/>
    </row>
    <row r="5772" spans="1:1">
      <c r="A5772" s="4"/>
    </row>
    <row r="5773" spans="1:1">
      <c r="A5773" s="4"/>
    </row>
    <row r="5774" spans="1:1">
      <c r="A5774" s="4"/>
    </row>
    <row r="5775" spans="1:1">
      <c r="A5775" s="4"/>
    </row>
    <row r="5776" spans="1:1">
      <c r="A5776" s="4"/>
    </row>
    <row r="5777" spans="1:1">
      <c r="A5777" s="4"/>
    </row>
    <row r="5778" spans="1:1">
      <c r="A5778" s="4"/>
    </row>
    <row r="5779" spans="1:1">
      <c r="A5779" s="4"/>
    </row>
    <row r="5780" spans="1:1">
      <c r="A5780" s="4"/>
    </row>
    <row r="5781" spans="1:1">
      <c r="A5781" s="4"/>
    </row>
    <row r="5782" spans="1:1">
      <c r="A5782" s="4"/>
    </row>
    <row r="5783" spans="1:1">
      <c r="A5783" s="4"/>
    </row>
    <row r="5784" spans="1:1">
      <c r="A5784" s="4"/>
    </row>
    <row r="5785" spans="1:1">
      <c r="A5785" s="4"/>
    </row>
    <row r="5786" spans="1:1">
      <c r="A5786" s="4"/>
    </row>
    <row r="5787" spans="1:1">
      <c r="A5787" s="4"/>
    </row>
    <row r="5788" spans="1:1">
      <c r="A5788" s="4"/>
    </row>
    <row r="5789" spans="1:1">
      <c r="A5789" s="4"/>
    </row>
    <row r="5790" spans="1:1">
      <c r="A5790" s="4"/>
    </row>
    <row r="5791" spans="1:1">
      <c r="A5791" s="4"/>
    </row>
    <row r="5792" spans="1:1">
      <c r="A5792" s="4"/>
    </row>
    <row r="5793" spans="1:1">
      <c r="A5793" s="4"/>
    </row>
    <row r="5794" spans="1:1">
      <c r="A5794" s="4"/>
    </row>
    <row r="5795" spans="1:1">
      <c r="A5795" s="4"/>
    </row>
    <row r="5796" spans="1:1">
      <c r="A5796" s="4"/>
    </row>
    <row r="5797" spans="1:1">
      <c r="A5797" s="4"/>
    </row>
    <row r="5798" spans="1:1">
      <c r="A5798" s="4"/>
    </row>
    <row r="5799" spans="1:1">
      <c r="A5799" s="4"/>
    </row>
    <row r="5800" spans="1:1">
      <c r="A5800" s="4"/>
    </row>
    <row r="5801" spans="1:1">
      <c r="A5801" s="4"/>
    </row>
    <row r="5802" spans="1:1">
      <c r="A5802" s="4"/>
    </row>
    <row r="5803" spans="1:1">
      <c r="A5803" s="4"/>
    </row>
    <row r="5804" spans="1:1">
      <c r="A5804" s="4"/>
    </row>
    <row r="5805" spans="1:1">
      <c r="A5805" s="4"/>
    </row>
    <row r="5806" spans="1:1">
      <c r="A5806" s="4"/>
    </row>
    <row r="5807" spans="1:1">
      <c r="A5807" s="4"/>
    </row>
    <row r="5808" spans="1:1">
      <c r="A5808" s="4"/>
    </row>
    <row r="5809" spans="1:1">
      <c r="A5809" s="4"/>
    </row>
    <row r="5810" spans="1:1">
      <c r="A5810" s="4"/>
    </row>
    <row r="5811" spans="1:1">
      <c r="A5811" s="4"/>
    </row>
    <row r="5812" spans="1:1">
      <c r="A5812" s="4"/>
    </row>
    <row r="5813" spans="1:1">
      <c r="A5813" s="4"/>
    </row>
    <row r="5814" spans="1:1">
      <c r="A5814" s="4"/>
    </row>
    <row r="5815" spans="1:1">
      <c r="A5815" s="4"/>
    </row>
    <row r="5816" spans="1:1">
      <c r="A5816" s="4"/>
    </row>
    <row r="5817" spans="1:1">
      <c r="A5817" s="4"/>
    </row>
    <row r="5818" spans="1:1">
      <c r="A5818" s="4"/>
    </row>
    <row r="5819" spans="1:1">
      <c r="A5819" s="4"/>
    </row>
    <row r="5820" spans="1:1">
      <c r="A5820" s="4"/>
    </row>
    <row r="5821" spans="1:1">
      <c r="A5821" s="4"/>
    </row>
    <row r="5822" spans="1:1">
      <c r="A5822" s="4"/>
    </row>
    <row r="5823" spans="1:1">
      <c r="A5823" s="4"/>
    </row>
    <row r="5824" spans="1:1">
      <c r="A5824" s="4"/>
    </row>
    <row r="5825" spans="1:1">
      <c r="A5825" s="4"/>
    </row>
    <row r="5826" spans="1:1">
      <c r="A5826" s="4"/>
    </row>
    <row r="5827" spans="1:1">
      <c r="A5827" s="4"/>
    </row>
    <row r="5828" spans="1:1">
      <c r="A5828" s="4"/>
    </row>
    <row r="5829" spans="1:1">
      <c r="A5829" s="4"/>
    </row>
    <row r="5830" spans="1:1">
      <c r="A5830" s="4"/>
    </row>
    <row r="5831" spans="1:1">
      <c r="A5831" s="4"/>
    </row>
    <row r="5832" spans="1:1">
      <c r="A5832" s="4"/>
    </row>
    <row r="5833" spans="1:1">
      <c r="A5833" s="4"/>
    </row>
    <row r="5834" spans="1:1">
      <c r="A5834" s="4"/>
    </row>
    <row r="5835" spans="1:1">
      <c r="A5835" s="4"/>
    </row>
    <row r="5836" spans="1:1">
      <c r="A5836" s="4"/>
    </row>
    <row r="5837" spans="1:1">
      <c r="A5837" s="4"/>
    </row>
    <row r="5838" spans="1:1">
      <c r="A5838" s="4"/>
    </row>
    <row r="5839" spans="1:1">
      <c r="A5839" s="4"/>
    </row>
    <row r="5840" spans="1:1">
      <c r="A5840" s="4"/>
    </row>
    <row r="5841" spans="1:1">
      <c r="A5841" s="4"/>
    </row>
    <row r="5842" spans="1:1">
      <c r="A5842" s="4"/>
    </row>
    <row r="5843" spans="1:1">
      <c r="A5843" s="4"/>
    </row>
    <row r="5844" spans="1:1">
      <c r="A5844" s="4"/>
    </row>
    <row r="5845" spans="1:1">
      <c r="A5845" s="4"/>
    </row>
    <row r="5846" spans="1:1">
      <c r="A5846" s="4"/>
    </row>
    <row r="5847" spans="1:1">
      <c r="A5847" s="4"/>
    </row>
    <row r="5848" spans="1:1">
      <c r="A5848" s="4"/>
    </row>
    <row r="5849" spans="1:1">
      <c r="A5849" s="4"/>
    </row>
    <row r="5850" spans="1:1">
      <c r="A5850" s="4"/>
    </row>
    <row r="5851" spans="1:1">
      <c r="A5851" s="4"/>
    </row>
    <row r="5852" spans="1:1">
      <c r="A5852" s="4"/>
    </row>
    <row r="5853" spans="1:1">
      <c r="A5853" s="4"/>
    </row>
    <row r="5854" spans="1:1">
      <c r="A5854" s="4"/>
    </row>
    <row r="5855" spans="1:1">
      <c r="A5855" s="4"/>
    </row>
    <row r="5856" spans="1:1">
      <c r="A5856" s="4"/>
    </row>
    <row r="5857" spans="1:1">
      <c r="A5857" s="4"/>
    </row>
    <row r="5858" spans="1:1">
      <c r="A5858" s="4"/>
    </row>
    <row r="5859" spans="1:1">
      <c r="A5859" s="4"/>
    </row>
    <row r="5860" spans="1:1">
      <c r="A5860" s="4"/>
    </row>
    <row r="5861" spans="1:1">
      <c r="A5861" s="4"/>
    </row>
    <row r="5862" spans="1:1">
      <c r="A5862" s="4"/>
    </row>
    <row r="5863" spans="1:1">
      <c r="A5863" s="4"/>
    </row>
    <row r="5864" spans="1:1">
      <c r="A5864" s="4"/>
    </row>
    <row r="5865" spans="1:1">
      <c r="A5865" s="4"/>
    </row>
    <row r="5866" spans="1:1">
      <c r="A5866" s="4"/>
    </row>
    <row r="5867" spans="1:1">
      <c r="A5867" s="4"/>
    </row>
    <row r="5868" spans="1:1">
      <c r="A5868" s="4"/>
    </row>
    <row r="5869" spans="1:1">
      <c r="A5869" s="4"/>
    </row>
    <row r="5870" spans="1:1">
      <c r="A5870" s="4"/>
    </row>
    <row r="5871" spans="1:1">
      <c r="A5871" s="4"/>
    </row>
    <row r="5872" spans="1:1">
      <c r="A5872" s="4"/>
    </row>
    <row r="5873" spans="1:1">
      <c r="A5873" s="4"/>
    </row>
    <row r="5874" spans="1:1">
      <c r="A5874" s="4"/>
    </row>
    <row r="5875" spans="1:1">
      <c r="A5875" s="4"/>
    </row>
    <row r="5876" spans="1:1">
      <c r="A5876" s="4"/>
    </row>
    <row r="5877" spans="1:1">
      <c r="A5877" s="4"/>
    </row>
    <row r="5878" spans="1:1">
      <c r="A5878" s="4"/>
    </row>
    <row r="5879" spans="1:1">
      <c r="A5879" s="4"/>
    </row>
    <row r="5880" spans="1:1">
      <c r="A5880" s="4"/>
    </row>
    <row r="5881" spans="1:1">
      <c r="A5881" s="4"/>
    </row>
    <row r="5882" spans="1:1">
      <c r="A5882" s="4"/>
    </row>
    <row r="5883" spans="1:1">
      <c r="A5883" s="4"/>
    </row>
    <row r="5884" spans="1:1">
      <c r="A5884" s="4"/>
    </row>
    <row r="5885" spans="1:1">
      <c r="A5885" s="4"/>
    </row>
    <row r="5886" spans="1:1">
      <c r="A5886" s="4"/>
    </row>
    <row r="5887" spans="1:1">
      <c r="A5887" s="4"/>
    </row>
    <row r="5888" spans="1:1">
      <c r="A5888" s="4"/>
    </row>
    <row r="5889" spans="1:1">
      <c r="A5889" s="4"/>
    </row>
    <row r="5890" spans="1:1">
      <c r="A5890" s="4"/>
    </row>
    <row r="5891" spans="1:1">
      <c r="A5891" s="4"/>
    </row>
    <row r="5892" spans="1:1">
      <c r="A5892" s="4"/>
    </row>
    <row r="5893" spans="1:1">
      <c r="A5893" s="4"/>
    </row>
    <row r="5894" spans="1:1">
      <c r="A5894" s="4"/>
    </row>
    <row r="5895" spans="1:1">
      <c r="A5895" s="4"/>
    </row>
    <row r="5896" spans="1:1">
      <c r="A5896" s="4"/>
    </row>
    <row r="5897" spans="1:1">
      <c r="A5897" s="4"/>
    </row>
    <row r="5898" spans="1:1">
      <c r="A5898" s="4"/>
    </row>
    <row r="5899" spans="1:1">
      <c r="A5899" s="4"/>
    </row>
    <row r="5900" spans="1:1">
      <c r="A5900" s="4"/>
    </row>
    <row r="5901" spans="1:1">
      <c r="A5901" s="4"/>
    </row>
    <row r="5902" spans="1:1">
      <c r="A5902" s="4"/>
    </row>
    <row r="5903" spans="1:1">
      <c r="A5903" s="4"/>
    </row>
    <row r="5904" spans="1:1">
      <c r="A5904" s="4"/>
    </row>
    <row r="5905" spans="1:1">
      <c r="A5905" s="4"/>
    </row>
    <row r="5906" spans="1:1">
      <c r="A5906" s="4"/>
    </row>
    <row r="5907" spans="1:1">
      <c r="A5907" s="4"/>
    </row>
    <row r="5908" spans="1:1">
      <c r="A5908" s="4"/>
    </row>
    <row r="5909" spans="1:1">
      <c r="A5909" s="4"/>
    </row>
    <row r="5910" spans="1:1">
      <c r="A5910" s="4"/>
    </row>
    <row r="5911" spans="1:1">
      <c r="A5911" s="4"/>
    </row>
    <row r="5912" spans="1:1">
      <c r="A5912" s="4"/>
    </row>
    <row r="5913" spans="1:1">
      <c r="A5913" s="4"/>
    </row>
    <row r="5914" spans="1:1">
      <c r="A5914" s="4"/>
    </row>
    <row r="5915" spans="1:1">
      <c r="A5915" s="4"/>
    </row>
    <row r="5916" spans="1:1">
      <c r="A5916" s="4"/>
    </row>
    <row r="5917" spans="1:1">
      <c r="A5917" s="4"/>
    </row>
    <row r="5918" spans="1:1">
      <c r="A5918" s="4"/>
    </row>
    <row r="5919" spans="1:1">
      <c r="A5919" s="4"/>
    </row>
    <row r="5920" spans="1:1">
      <c r="A5920" s="4"/>
    </row>
    <row r="5921" spans="1:1">
      <c r="A5921" s="4"/>
    </row>
    <row r="5922" spans="1:1">
      <c r="A5922" s="4"/>
    </row>
    <row r="5923" spans="1:1">
      <c r="A5923" s="4"/>
    </row>
    <row r="5924" spans="1:1">
      <c r="A5924" s="4"/>
    </row>
    <row r="5925" spans="1:1">
      <c r="A5925" s="4"/>
    </row>
    <row r="5926" spans="1:1">
      <c r="A5926" s="4"/>
    </row>
    <row r="5927" spans="1:1">
      <c r="A5927" s="4"/>
    </row>
    <row r="5928" spans="1:1">
      <c r="A5928" s="4"/>
    </row>
    <row r="5929" spans="1:1">
      <c r="A5929" s="4"/>
    </row>
    <row r="5930" spans="1:1">
      <c r="A5930" s="4"/>
    </row>
    <row r="5931" spans="1:1">
      <c r="A5931" s="4"/>
    </row>
    <row r="5932" spans="1:1">
      <c r="A5932" s="4"/>
    </row>
    <row r="5933" spans="1:1">
      <c r="A5933" s="4"/>
    </row>
    <row r="5934" spans="1:1">
      <c r="A5934" s="4"/>
    </row>
    <row r="5935" spans="1:1">
      <c r="A5935" s="4"/>
    </row>
    <row r="5936" spans="1:1">
      <c r="A5936" s="4"/>
    </row>
    <row r="5937" spans="1:1">
      <c r="A5937" s="4"/>
    </row>
    <row r="5938" spans="1:1">
      <c r="A5938" s="4"/>
    </row>
    <row r="5939" spans="1:1">
      <c r="A5939" s="4"/>
    </row>
    <row r="5940" spans="1:1">
      <c r="A5940" s="4"/>
    </row>
    <row r="5941" spans="1:1">
      <c r="A5941" s="4"/>
    </row>
    <row r="5942" spans="1:1">
      <c r="A5942" s="4"/>
    </row>
    <row r="5943" spans="1:1">
      <c r="A5943" s="4"/>
    </row>
    <row r="5944" spans="1:1">
      <c r="A5944" s="4"/>
    </row>
    <row r="5945" spans="1:1">
      <c r="A5945" s="4"/>
    </row>
    <row r="5946" spans="1:1">
      <c r="A5946" s="4"/>
    </row>
    <row r="5947" spans="1:1">
      <c r="A5947" s="4"/>
    </row>
    <row r="5948" spans="1:1">
      <c r="A5948" s="4"/>
    </row>
    <row r="5949" spans="1:1">
      <c r="A5949" s="4"/>
    </row>
    <row r="5950" spans="1:1">
      <c r="A5950" s="4"/>
    </row>
    <row r="5951" spans="1:1">
      <c r="A5951" s="4"/>
    </row>
    <row r="5952" spans="1:1">
      <c r="A5952" s="4"/>
    </row>
    <row r="5953" spans="1:1">
      <c r="A5953" s="4"/>
    </row>
    <row r="5954" spans="1:1">
      <c r="A5954" s="4"/>
    </row>
    <row r="5955" spans="1:1">
      <c r="A5955" s="4"/>
    </row>
    <row r="5956" spans="1:1">
      <c r="A5956" s="4"/>
    </row>
    <row r="5957" spans="1:1">
      <c r="A5957" s="4"/>
    </row>
    <row r="5958" spans="1:1">
      <c r="A5958" s="4"/>
    </row>
    <row r="5959" spans="1:1">
      <c r="A5959" s="4"/>
    </row>
    <row r="5960" spans="1:1">
      <c r="A5960" s="4"/>
    </row>
    <row r="5961" spans="1:1">
      <c r="A5961" s="4"/>
    </row>
    <row r="5962" spans="1:1">
      <c r="A5962" s="4"/>
    </row>
    <row r="5963" spans="1:1">
      <c r="A5963" s="4"/>
    </row>
    <row r="5964" spans="1:1">
      <c r="A5964" s="4"/>
    </row>
    <row r="5965" spans="1:1">
      <c r="A5965" s="4"/>
    </row>
    <row r="5966" spans="1:1">
      <c r="A5966" s="4"/>
    </row>
    <row r="5967" spans="1:1">
      <c r="A5967" s="4"/>
    </row>
    <row r="5968" spans="1:1">
      <c r="A5968" s="4"/>
    </row>
    <row r="5969" spans="1:1">
      <c r="A5969" s="4"/>
    </row>
    <row r="5970" spans="1:1">
      <c r="A5970" s="4"/>
    </row>
    <row r="5971" spans="1:1">
      <c r="A5971" s="4"/>
    </row>
    <row r="5972" spans="1:1">
      <c r="A5972" s="4"/>
    </row>
    <row r="5973" spans="1:1">
      <c r="A5973" s="4"/>
    </row>
    <row r="5974" spans="1:1">
      <c r="A5974" s="4"/>
    </row>
    <row r="5975" spans="1:1">
      <c r="A5975" s="4"/>
    </row>
    <row r="5976" spans="1:1">
      <c r="A5976" s="4"/>
    </row>
    <row r="5977" spans="1:1">
      <c r="A5977" s="4"/>
    </row>
    <row r="5978" spans="1:1">
      <c r="A5978" s="4"/>
    </row>
    <row r="5979" spans="1:1">
      <c r="A5979" s="4"/>
    </row>
    <row r="5980" spans="1:1">
      <c r="A5980" s="4"/>
    </row>
    <row r="5981" spans="1:1">
      <c r="A5981" s="4"/>
    </row>
    <row r="5982" spans="1:1">
      <c r="A5982" s="4"/>
    </row>
    <row r="5983" spans="1:1">
      <c r="A5983" s="4"/>
    </row>
  </sheetData>
  <autoFilter xmlns:etc="http://www.wps.cn/officeDocument/2017/etCustomData" ref="T1:T5985" etc:filterBottomFollowUsedRange="0">
    <extLst/>
  </autoFilter>
  <sortState ref="A234:G258">
    <sortCondition ref="C234:C258"/>
  </sortState>
  <customSheetViews>
    <customSheetView guid="{127FA974-50A2-41E3-BB9A-F7C257CD03C2}" showPageBreaks="1" fitToPage="1" printArea="1" view="pageBreakPreview" topLeftCell="A283">
      <selection activeCell="C287" sqref="C287"/>
      <pageMargins left="0" right="0" top="0" bottom="0" header="0" footer="0"/>
      <printOptions horizontalCentered="1"/>
      <pageSetup paperSize="9" scale="59" firstPageNumber="39" fitToHeight="0" orientation="portrait" useFirstPageNumber="1"/>
      <headerFooter alignWithMargins="0" differentFirst="1">
        <oddFooter>&amp;L &amp;C
&amp;P-1 of &amp;N-1
Part 1</oddFooter>
        <evenHeader>&amp;C42</evenHeader>
      </headerFooter>
    </customSheetView>
    <customSheetView guid="{E4E8615A-5E7D-4816-89CA-EB394D9F8045}" showPageBreaks="1" fitToPage="1" printArea="1" view="pageBreakPreview" topLeftCell="A7">
      <selection activeCell="C288" sqref="C288"/>
      <rowBreaks count="2" manualBreakCount="2">
        <brk id="49" max="6" man="1"/>
        <brk id="122" max="6" man="1"/>
      </rowBreaks>
      <pageMargins left="0" right="0" top="0" bottom="0" header="0" footer="0"/>
      <printOptions horizontalCentered="1"/>
      <pageSetup paperSize="9" scale="61" firstPageNumber="39" fitToHeight="0" orientation="portrait" useFirstPageNumber="1"/>
      <headerFooter alignWithMargins="0" differentFirst="1">
        <oddHeader>&amp;CPage &amp;P</oddHeader>
        <evenHeader>&amp;C42</evenHeader>
        <firstHeader>&amp;CPage &amp;P</firstHeader>
      </headerFooter>
    </customSheetView>
    <customSheetView guid="{6CE31FB1-FA05-4717-B4B0-8173A0572A79}" showPageBreaks="1" fitToPage="1" printArea="1" view="pageBreakPreview" topLeftCell="A378">
      <selection activeCell="C400" sqref="C400"/>
      <rowBreaks count="5" manualBreakCount="5">
        <brk id="49" max="6" man="1"/>
        <brk id="108" max="6" man="1"/>
        <brk id="168" max="6" man="1"/>
        <brk id="252" max="6" man="1"/>
        <brk id="322" max="6" man="1"/>
      </rowBreaks>
      <pageMargins left="0" right="0" top="0" bottom="0" header="0" footer="0"/>
      <printOptions horizontalCentered="1"/>
      <pageSetup paperSize="9" scale="62" firstPageNumber="39" fitToHeight="0" orientation="portrait" useFirstPageNumber="1"/>
      <headerFooter alignWithMargins="0" differentFirst="1">
        <oddHeader>&amp;CPage &amp;P</oddHeader>
        <evenHeader>&amp;C42</evenHeader>
        <firstHeader>&amp;CPage &amp;P</firstHeader>
      </headerFooter>
    </customSheetView>
  </customSheetViews>
  <mergeCells count="28">
    <mergeCell ref="A75:E75"/>
    <mergeCell ref="F75:G75"/>
    <mergeCell ref="A157:C157"/>
    <mergeCell ref="A238:C238"/>
    <mergeCell ref="A328:C328"/>
    <mergeCell ref="A399:C399"/>
    <mergeCell ref="A481:C481"/>
    <mergeCell ref="A554:C554"/>
    <mergeCell ref="A621:C621"/>
    <mergeCell ref="A772:C772"/>
    <mergeCell ref="A912:C912"/>
    <mergeCell ref="A976:C976"/>
    <mergeCell ref="A1052:C1052"/>
    <mergeCell ref="A1128:C1128"/>
    <mergeCell ref="A1202:C1202"/>
    <mergeCell ref="A1211:C1211"/>
    <mergeCell ref="A1372:C1372"/>
    <mergeCell ref="A1457:B1457"/>
    <mergeCell ref="A1526:C1526"/>
    <mergeCell ref="A1600:C1600"/>
    <mergeCell ref="A1630:C1630"/>
    <mergeCell ref="A1704:C1704"/>
    <mergeCell ref="A1736:C1736"/>
    <mergeCell ref="A1773:C1773"/>
    <mergeCell ref="A1789:C1789"/>
    <mergeCell ref="A1908:C1908"/>
    <mergeCell ref="A1984:C1984"/>
    <mergeCell ref="A1:G74"/>
  </mergeCells>
  <printOptions horizontalCentered="1"/>
  <pageMargins left="0.708661417322835" right="0.708661417322835" top="1.33858267716535" bottom="0.748031496062992" header="0.31496062992126" footer="0.31496062992126"/>
  <pageSetup paperSize="9" scale="54" firstPageNumber="113" fitToWidth="0" fitToHeight="0" orientation="portrait" useFirstPageNumber="1"/>
  <headerFooter alignWithMargins="0">
    <oddHeader>&amp;C
Contract JW14090R
        REPLACEMENT OF A 600MM DIAMETER BULK STEEL WATER PIPELINE FROM LINBRO RESERVOIR TO ALEXANDRA TOWNSHIP  
Volume 1 Tender and Contract
Section C1 Agreement and Contract Data</oddHeader>
    <oddFooter>&amp;L &amp;CBOQ - &amp;P</oddFooter>
    <evenHeader>&amp;C42</evenHeader>
  </headerFooter>
  <rowBreaks count="30" manualBreakCount="30">
    <brk id="74" max="6" man="1"/>
    <brk id="157" max="6" man="1"/>
    <brk id="238" max="6" man="1"/>
    <brk id="328" max="6" man="1"/>
    <brk id="399" max="6" man="1"/>
    <brk id="480" max="6" man="1"/>
    <brk id="554" max="6" man="1"/>
    <brk id="621" max="6" man="1"/>
    <brk id="695" max="6" man="1"/>
    <brk id="772" max="6" man="1"/>
    <brk id="846" max="6" man="1"/>
    <brk id="912" max="6" man="1"/>
    <brk id="976" max="6" man="1"/>
    <brk id="1052" max="6" man="1"/>
    <brk id="1129" max="6" man="1"/>
    <brk id="1203" max="6" man="1"/>
    <brk id="1285" max="6" man="1"/>
    <brk id="1373" max="6" man="1"/>
    <brk id="1457" max="6" man="1"/>
    <brk id="1526" max="6" man="1"/>
    <brk id="1600" max="6" man="1"/>
    <brk id="1630" max="6" man="1"/>
    <brk id="1704" max="6" man="1"/>
    <brk id="1737" max="6" man="1"/>
    <brk id="1773" max="6" man="1"/>
    <brk id="1863" max="6" man="1"/>
    <brk id="1908" max="6" man="1"/>
    <brk id="1983" max="6" man="1"/>
    <brk id="2049" max="6" man="1"/>
    <brk id="210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m s o - c o n t e n t T y p e ? > < F o r m T e m p l a t e s   x m l n s = " h t t p : / / s c h e m a s . m i c r o s o f t . c o m / s h a r e p o i n t / v 3 / c o n t e n t t y p e / f o r m s " >  
   < D i s p l a y > D o c u m e n t L i b r a r y F o r m < / D i s p l a y >  
   < E d i t > D o c u m e n t L i b r a r y F o r m < / E d i t >  
   < N e w > D o c u m e n t L i b r a r y F o r m < / N e w >  
 < / F o r m T e m p l a t e s > 
</file>

<file path=customXml/itemProps1.xml><?xml version="1.0" encoding="utf-8"?>
<ds:datastoreItem xmlns:ds="http://schemas.openxmlformats.org/officeDocument/2006/customXml" ds:itemID="{BE686627-CBE5-4EFE-8AA9-F1ACD096E4C5}">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MAIN CONTR BOQ</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Brighton Mbiba</dc:creator>
  <cp:lastModifiedBy>jw042838</cp:lastModifiedBy>
  <dcterms:created xsi:type="dcterms:W3CDTF">2006-09-16T02:00:00Z</dcterms:created>
  <cp:lastPrinted>2023-03-17T18:50:00Z</cp:lastPrinted>
  <dcterms:modified xsi:type="dcterms:W3CDTF">2025-05-22T11:56:44Z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0x01010000F3C2730CBFFC4885397DE701E993B3</vt:lpwstr>
  </property>
  <property fmtid="{D5CDD505-2E9C-101B-9397-08002B2CF9AE}" pid="3" name="WorkbookGuid">
    <vt:lpwstr>cbf87ac3-933f-4ff8-8c43-c497491309d8</vt:lpwstr>
  </property>
  <property fmtid="{D5CDD505-2E9C-101B-9397-08002B2CF9AE}" pid="4" name="ICV">
    <vt:lpwstr>8842B491612342838F15B92AD461F051_13</vt:lpwstr>
  </property>
  <property fmtid="{D5CDD505-2E9C-101B-9397-08002B2CF9AE}" pid="5" name="KSOProductBuildVer">
    <vt:lpwstr>1033-12.2.0.21179</vt:lpwstr>
  </property>
</Properties>
</file>